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https://edforg-my.sharepoint.com/personal/ksuttles_edf_org/Documents/Working Lands/Resilient agriculture/Two Degrees Adapt/Climate Proofing report/Final data/"/>
    </mc:Choice>
  </mc:AlternateContent>
  <xr:revisionPtr revIDLastSave="22" documentId="13_ncr:1_{C321D680-DACB-420A-B96F-D8B792214F68}" xr6:coauthVersionLast="47" xr6:coauthVersionMax="47" xr10:uidLastSave="{CDD4DF76-17D4-4E4B-831C-6F987360A246}"/>
  <bookViews>
    <workbookView xWindow="1820" yWindow="1820" windowWidth="17240" windowHeight="7280" xr2:uid="{00000000-000D-0000-FFFF-FFFF00000000}"/>
  </bookViews>
  <sheets>
    <sheet name="StoryMap" sheetId="28" r:id="rId1"/>
    <sheet name="County name" sheetId="2" r:id="rId2"/>
    <sheet name="Observation-gridMET" sheetId="25" r:id="rId3"/>
    <sheet name="Observations-PRISM" sheetId="26" r:id="rId4"/>
    <sheet name="Multi-Model" sheetId="4" r:id="rId5"/>
    <sheet name="bcc-csm-1" sheetId="5" r:id="rId6"/>
    <sheet name="bcc-csm1-1-m" sheetId="6" r:id="rId7"/>
    <sheet name="BNU-ESM" sheetId="7" r:id="rId8"/>
    <sheet name="CanESM2" sheetId="8" r:id="rId9"/>
    <sheet name="CCSM4" sheetId="9" r:id="rId10"/>
    <sheet name="CNRM-CM5" sheetId="10" r:id="rId11"/>
    <sheet name="CSIRO-Mk3-6-0" sheetId="11" r:id="rId12"/>
    <sheet name="GFDL-ESM2G" sheetId="13" r:id="rId13"/>
    <sheet name="GFDL-ESM2M" sheetId="12" r:id="rId14"/>
    <sheet name="HadGEM2-CC" sheetId="15" r:id="rId15"/>
    <sheet name="HadGEM2-ES" sheetId="14" r:id="rId16"/>
    <sheet name="inmcm4" sheetId="16" r:id="rId17"/>
    <sheet name="IPSL-CM5A-LR" sheetId="17" r:id="rId18"/>
    <sheet name="IPSL-CM5A-MR" sheetId="18" r:id="rId19"/>
    <sheet name="IPSL-MC5B-LR" sheetId="19" r:id="rId20"/>
    <sheet name="MIROC5" sheetId="20" r:id="rId21"/>
    <sheet name="MIROC-ESM" sheetId="21" r:id="rId22"/>
    <sheet name="MIROC-ESM-CHEM" sheetId="22" r:id="rId23"/>
    <sheet name="MRI-CGCM3" sheetId="23" r:id="rId24"/>
    <sheet name="NorESM1-M" sheetId="24" r:id="rId25"/>
    <sheet name="MACA Models" sheetId="3" r:id="rId26"/>
  </sheets>
  <definedNames>
    <definedName name="_xlnm._FilterDatabase" localSheetId="0" hidden="1">StoryMap!$A$1:$AD$106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I3" i="5" l="1"/>
  <c r="J3" i="5"/>
  <c r="H3" i="5"/>
  <c r="D2" i="2"/>
  <c r="AO92" i="4" l="1"/>
  <c r="AP92" i="4"/>
  <c r="AQ92" i="4"/>
  <c r="AO93" i="4"/>
  <c r="AP93" i="4"/>
  <c r="AQ93" i="4"/>
  <c r="AO94" i="4"/>
  <c r="AP94" i="4"/>
  <c r="AQ94" i="4"/>
  <c r="AO95" i="4"/>
  <c r="AP95" i="4"/>
  <c r="AQ95" i="4"/>
  <c r="AO96" i="4"/>
  <c r="AP96" i="4"/>
  <c r="AQ96" i="4"/>
  <c r="AO97" i="4"/>
  <c r="AP97" i="4"/>
  <c r="AQ97" i="4"/>
  <c r="AO98" i="4"/>
  <c r="AP98" i="4"/>
  <c r="AQ98" i="4"/>
  <c r="AO99" i="4"/>
  <c r="AP99" i="4"/>
  <c r="AQ99" i="4"/>
  <c r="AO100" i="4"/>
  <c r="AP100" i="4"/>
  <c r="AQ100" i="4"/>
  <c r="AO101" i="4"/>
  <c r="AP101" i="4"/>
  <c r="AQ101" i="4"/>
  <c r="AO102" i="4"/>
  <c r="AP102" i="4"/>
  <c r="AQ102" i="4"/>
  <c r="AO103" i="4"/>
  <c r="AP103" i="4"/>
  <c r="AQ103" i="4"/>
  <c r="AO104" i="4"/>
  <c r="AP104" i="4"/>
  <c r="AQ104" i="4"/>
  <c r="AO105" i="4"/>
  <c r="AP105" i="4"/>
  <c r="AQ105" i="4"/>
  <c r="AO106" i="4"/>
  <c r="AP106" i="4"/>
  <c r="AQ106" i="4"/>
  <c r="AO107" i="4"/>
  <c r="AP107" i="4"/>
  <c r="AQ107" i="4"/>
  <c r="AO108" i="4"/>
  <c r="AP108" i="4"/>
  <c r="AQ108" i="4"/>
  <c r="AO109" i="4"/>
  <c r="AP109" i="4"/>
  <c r="AQ109" i="4"/>
  <c r="AQ91" i="4"/>
  <c r="AP91" i="4"/>
  <c r="AO91" i="4"/>
  <c r="AQ90" i="4"/>
  <c r="AP90" i="4"/>
  <c r="AO90" i="4"/>
  <c r="AQ89" i="4"/>
  <c r="AP89" i="4"/>
  <c r="AO89" i="4"/>
  <c r="AQ88" i="4"/>
  <c r="AP88" i="4"/>
  <c r="AO88" i="4"/>
  <c r="AQ87" i="4"/>
  <c r="AP87" i="4"/>
  <c r="AO87" i="4"/>
  <c r="AQ86" i="4"/>
  <c r="AP86" i="4"/>
  <c r="AO86" i="4"/>
  <c r="AQ85" i="4"/>
  <c r="AP85" i="4"/>
  <c r="AO85" i="4"/>
  <c r="AQ84" i="4"/>
  <c r="AP84" i="4"/>
  <c r="AO84" i="4"/>
  <c r="AQ83" i="4"/>
  <c r="AP83" i="4"/>
  <c r="AO83" i="4"/>
  <c r="AQ82" i="4"/>
  <c r="AP82" i="4"/>
  <c r="AO82" i="4"/>
  <c r="AQ81" i="4"/>
  <c r="AP81" i="4"/>
  <c r="AO81" i="4"/>
  <c r="AQ80" i="4"/>
  <c r="AP80" i="4"/>
  <c r="AO80" i="4"/>
  <c r="AQ79" i="4"/>
  <c r="AP79" i="4"/>
  <c r="AO79" i="4"/>
  <c r="AQ78" i="4"/>
  <c r="AP78" i="4"/>
  <c r="AO78" i="4"/>
  <c r="AQ77" i="4"/>
  <c r="AP77" i="4"/>
  <c r="AO77" i="4"/>
  <c r="AQ76" i="4"/>
  <c r="AP76" i="4"/>
  <c r="AO76" i="4"/>
  <c r="AQ75" i="4"/>
  <c r="AP75" i="4"/>
  <c r="AO75" i="4"/>
  <c r="AQ74" i="4"/>
  <c r="AP74" i="4"/>
  <c r="AO74" i="4"/>
  <c r="AQ73" i="4"/>
  <c r="AP73" i="4"/>
  <c r="AO73" i="4"/>
  <c r="AQ72" i="4"/>
  <c r="AP72" i="4"/>
  <c r="AO72" i="4"/>
  <c r="AQ71" i="4"/>
  <c r="AP71" i="4"/>
  <c r="AO71" i="4"/>
  <c r="AQ70" i="4"/>
  <c r="AP70" i="4"/>
  <c r="AO70" i="4"/>
  <c r="AQ69" i="4"/>
  <c r="AP69" i="4"/>
  <c r="AO69" i="4"/>
  <c r="AQ68" i="4"/>
  <c r="AP68" i="4"/>
  <c r="AO68" i="4"/>
  <c r="AQ67" i="4"/>
  <c r="AP67" i="4"/>
  <c r="AO67" i="4"/>
  <c r="AQ66" i="4"/>
  <c r="AP66" i="4"/>
  <c r="AO66" i="4"/>
  <c r="AQ65" i="4"/>
  <c r="AP65" i="4"/>
  <c r="AO65" i="4"/>
  <c r="AQ64" i="4"/>
  <c r="AP64" i="4"/>
  <c r="AO64" i="4"/>
  <c r="AQ63" i="4"/>
  <c r="AP63" i="4"/>
  <c r="AO63" i="4"/>
  <c r="AQ62" i="4"/>
  <c r="AP62" i="4"/>
  <c r="AO62" i="4"/>
  <c r="AQ61" i="4"/>
  <c r="AP61" i="4"/>
  <c r="AO61" i="4"/>
  <c r="AQ60" i="4"/>
  <c r="AP60" i="4"/>
  <c r="AO60" i="4"/>
  <c r="AQ59" i="4"/>
  <c r="AP59" i="4"/>
  <c r="AO59" i="4"/>
  <c r="AQ58" i="4"/>
  <c r="AP58" i="4"/>
  <c r="AO58" i="4"/>
  <c r="AQ57" i="4"/>
  <c r="AP57" i="4"/>
  <c r="AO57" i="4"/>
  <c r="AQ56" i="4"/>
  <c r="AP56" i="4"/>
  <c r="AO56" i="4"/>
  <c r="AQ55" i="4"/>
  <c r="AP55" i="4"/>
  <c r="AO55" i="4"/>
  <c r="AQ54" i="4"/>
  <c r="AP54" i="4"/>
  <c r="AO54" i="4"/>
  <c r="AQ53" i="4"/>
  <c r="AP53" i="4"/>
  <c r="AO53" i="4"/>
  <c r="AQ52" i="4"/>
  <c r="AP52" i="4"/>
  <c r="AO52" i="4"/>
  <c r="AQ51" i="4"/>
  <c r="AP51" i="4"/>
  <c r="AO51" i="4"/>
  <c r="AQ50" i="4"/>
  <c r="AP50" i="4"/>
  <c r="AO50" i="4"/>
  <c r="AQ49" i="4"/>
  <c r="AP49" i="4"/>
  <c r="AO49" i="4"/>
  <c r="AQ48" i="4"/>
  <c r="AP48" i="4"/>
  <c r="AO48" i="4"/>
  <c r="AQ47" i="4"/>
  <c r="AP47" i="4"/>
  <c r="AO47" i="4"/>
  <c r="AQ46" i="4"/>
  <c r="AP46" i="4"/>
  <c r="AO46" i="4"/>
  <c r="AQ45" i="4"/>
  <c r="AP45" i="4"/>
  <c r="AO45" i="4"/>
  <c r="AQ44" i="4"/>
  <c r="AP44" i="4"/>
  <c r="AO44" i="4"/>
  <c r="AQ43" i="4"/>
  <c r="AP43" i="4"/>
  <c r="AO43" i="4"/>
  <c r="AQ42" i="4"/>
  <c r="AP42" i="4"/>
  <c r="AO42" i="4"/>
  <c r="AQ41" i="4"/>
  <c r="AP41" i="4"/>
  <c r="AO41" i="4"/>
  <c r="AQ40" i="4"/>
  <c r="AP40" i="4"/>
  <c r="AO40" i="4"/>
  <c r="AQ39" i="4"/>
  <c r="AP39" i="4"/>
  <c r="AO39" i="4"/>
  <c r="AQ38" i="4"/>
  <c r="AP38" i="4"/>
  <c r="AO38" i="4"/>
  <c r="AQ37" i="4"/>
  <c r="AP37" i="4"/>
  <c r="AO37" i="4"/>
  <c r="AQ36" i="4"/>
  <c r="AP36" i="4"/>
  <c r="AO36" i="4"/>
  <c r="AQ35" i="4"/>
  <c r="AP35" i="4"/>
  <c r="AO35" i="4"/>
  <c r="AQ34" i="4"/>
  <c r="AP34" i="4"/>
  <c r="AO34" i="4"/>
  <c r="AQ33" i="4"/>
  <c r="AP33" i="4"/>
  <c r="AO33" i="4"/>
  <c r="AQ32" i="4"/>
  <c r="AP32" i="4"/>
  <c r="AO32" i="4"/>
  <c r="AQ31" i="4"/>
  <c r="AP31" i="4"/>
  <c r="AO31" i="4"/>
  <c r="AQ30" i="4"/>
  <c r="AP30" i="4"/>
  <c r="AO30" i="4"/>
  <c r="AQ29" i="4"/>
  <c r="AP29" i="4"/>
  <c r="AO29" i="4"/>
  <c r="AQ28" i="4"/>
  <c r="AP28" i="4"/>
  <c r="AO28" i="4"/>
  <c r="AQ27" i="4"/>
  <c r="AP27" i="4"/>
  <c r="AO27" i="4"/>
  <c r="AQ26" i="4"/>
  <c r="AP26" i="4"/>
  <c r="AO26" i="4"/>
  <c r="AQ25" i="4"/>
  <c r="AP25" i="4"/>
  <c r="AO25" i="4"/>
  <c r="AQ24" i="4"/>
  <c r="AP24" i="4"/>
  <c r="AO24" i="4"/>
  <c r="AQ23" i="4"/>
  <c r="AP23" i="4"/>
  <c r="AO23" i="4"/>
  <c r="AQ22" i="4"/>
  <c r="AP22" i="4"/>
  <c r="AO22" i="4"/>
  <c r="AQ21" i="4"/>
  <c r="AP21" i="4"/>
  <c r="AO21" i="4"/>
  <c r="AQ20" i="4"/>
  <c r="AP20" i="4"/>
  <c r="AO20" i="4"/>
  <c r="AQ19" i="4"/>
  <c r="AP19" i="4"/>
  <c r="AO19" i="4"/>
  <c r="AQ18" i="4"/>
  <c r="AP18" i="4"/>
  <c r="AO18" i="4"/>
  <c r="AQ17" i="4"/>
  <c r="AP17" i="4"/>
  <c r="AO17" i="4"/>
  <c r="AQ16" i="4"/>
  <c r="AP16" i="4"/>
  <c r="AO16" i="4"/>
  <c r="AQ15" i="4"/>
  <c r="AP15" i="4"/>
  <c r="AO15" i="4"/>
  <c r="AQ14" i="4"/>
  <c r="AP14" i="4"/>
  <c r="AO14" i="4"/>
  <c r="AQ13" i="4"/>
  <c r="AP13" i="4"/>
  <c r="AO13" i="4"/>
  <c r="AQ12" i="4"/>
  <c r="AP12" i="4"/>
  <c r="AO12" i="4"/>
  <c r="AQ11" i="4"/>
  <c r="AP11" i="4"/>
  <c r="AO11" i="4"/>
  <c r="AQ10" i="4"/>
  <c r="AP10" i="4"/>
  <c r="AO10" i="4"/>
  <c r="AQ9" i="4"/>
  <c r="AP9" i="4"/>
  <c r="AO9" i="4"/>
  <c r="AQ8" i="4"/>
  <c r="AP8" i="4"/>
  <c r="AO8" i="4"/>
  <c r="AQ7" i="4"/>
  <c r="AP7" i="4"/>
  <c r="AO7" i="4"/>
  <c r="AQ6" i="4"/>
  <c r="AP6" i="4"/>
  <c r="AO6" i="4"/>
  <c r="AQ5" i="4"/>
  <c r="AP5" i="4"/>
  <c r="AO5" i="4"/>
  <c r="C5" i="25"/>
  <c r="C6" i="25"/>
  <c r="C7" i="25"/>
  <c r="C8" i="25"/>
  <c r="C9" i="25"/>
  <c r="C10" i="25"/>
  <c r="C11" i="25"/>
  <c r="C12" i="25"/>
  <c r="C13" i="25"/>
  <c r="C14" i="25"/>
  <c r="C15" i="25"/>
  <c r="C16" i="25"/>
  <c r="C17" i="25"/>
  <c r="C18" i="25"/>
  <c r="C19" i="25"/>
  <c r="C20" i="25"/>
  <c r="C21" i="25"/>
  <c r="C22" i="25"/>
  <c r="C23" i="25"/>
  <c r="C24" i="25"/>
  <c r="C25" i="25"/>
  <c r="C26" i="25"/>
  <c r="C27" i="25"/>
  <c r="C28" i="25"/>
  <c r="C29" i="25"/>
  <c r="C30" i="25"/>
  <c r="C31" i="25"/>
  <c r="C32" i="25"/>
  <c r="C33" i="25"/>
  <c r="C34" i="25"/>
  <c r="C35" i="25"/>
  <c r="C36" i="25"/>
  <c r="C37" i="25"/>
  <c r="C38" i="25"/>
  <c r="C39" i="25"/>
  <c r="C40" i="25"/>
  <c r="C41" i="25"/>
  <c r="C42" i="25"/>
  <c r="C43" i="25"/>
  <c r="C44" i="25"/>
  <c r="C45" i="25"/>
  <c r="C46" i="25"/>
  <c r="C47" i="25"/>
  <c r="C48" i="25"/>
  <c r="C49" i="25"/>
  <c r="C50" i="25"/>
  <c r="C51" i="25"/>
  <c r="C52" i="25"/>
  <c r="C53" i="25"/>
  <c r="C54" i="25"/>
  <c r="C55" i="25"/>
  <c r="C56" i="25"/>
  <c r="C57" i="25"/>
  <c r="C58" i="25"/>
  <c r="C59" i="25"/>
  <c r="C60" i="25"/>
  <c r="C61" i="25"/>
  <c r="C62" i="25"/>
  <c r="C63" i="25"/>
  <c r="C64" i="25"/>
  <c r="C65" i="25"/>
  <c r="C66" i="25"/>
  <c r="C67" i="25"/>
  <c r="C68" i="25"/>
  <c r="C69" i="25"/>
  <c r="C70" i="25"/>
  <c r="C71" i="25"/>
  <c r="C72" i="25"/>
  <c r="C73" i="25"/>
  <c r="C74" i="25"/>
  <c r="C75" i="25"/>
  <c r="C76" i="25"/>
  <c r="C77" i="25"/>
  <c r="C78" i="25"/>
  <c r="C79" i="25"/>
  <c r="C80" i="25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95" i="25"/>
  <c r="C96" i="25"/>
  <c r="C97" i="25"/>
  <c r="C98" i="25"/>
  <c r="C99" i="25"/>
  <c r="C100" i="25"/>
  <c r="C101" i="25"/>
  <c r="C102" i="25"/>
  <c r="C103" i="25"/>
  <c r="C104" i="25"/>
  <c r="C105" i="25"/>
  <c r="C106" i="25"/>
  <c r="C107" i="25"/>
  <c r="C108" i="25"/>
  <c r="C4" i="25"/>
  <c r="C5" i="26"/>
  <c r="C6" i="26"/>
  <c r="C7" i="26"/>
  <c r="C8" i="26"/>
  <c r="C9" i="26"/>
  <c r="C10" i="26"/>
  <c r="C11" i="26"/>
  <c r="C12" i="26"/>
  <c r="C13" i="26"/>
  <c r="C14" i="26"/>
  <c r="C15" i="26"/>
  <c r="C16" i="26"/>
  <c r="C17" i="26"/>
  <c r="C18" i="26"/>
  <c r="C19" i="26"/>
  <c r="C20" i="26"/>
  <c r="C21" i="26"/>
  <c r="C22" i="26"/>
  <c r="C23" i="26"/>
  <c r="C24" i="26"/>
  <c r="C25" i="26"/>
  <c r="C26" i="26"/>
  <c r="C27" i="26"/>
  <c r="C28" i="26"/>
  <c r="C29" i="26"/>
  <c r="C30" i="26"/>
  <c r="C31" i="26"/>
  <c r="C32" i="26"/>
  <c r="C33" i="26"/>
  <c r="C34" i="26"/>
  <c r="C35" i="26"/>
  <c r="C36" i="26"/>
  <c r="C37" i="26"/>
  <c r="C38" i="26"/>
  <c r="C39" i="26"/>
  <c r="C40" i="26"/>
  <c r="C41" i="26"/>
  <c r="C42" i="26"/>
  <c r="C43" i="26"/>
  <c r="C44" i="26"/>
  <c r="C45" i="26"/>
  <c r="C46" i="26"/>
  <c r="C47" i="26"/>
  <c r="C48" i="26"/>
  <c r="C49" i="26"/>
  <c r="C50" i="26"/>
  <c r="C51" i="26"/>
  <c r="C52" i="26"/>
  <c r="C53" i="26"/>
  <c r="C54" i="26"/>
  <c r="C55" i="26"/>
  <c r="C56" i="26"/>
  <c r="C57" i="26"/>
  <c r="C58" i="26"/>
  <c r="C59" i="26"/>
  <c r="C60" i="26"/>
  <c r="C61" i="26"/>
  <c r="C62" i="26"/>
  <c r="C63" i="26"/>
  <c r="C64" i="26"/>
  <c r="C65" i="26"/>
  <c r="C66" i="26"/>
  <c r="C67" i="26"/>
  <c r="C68" i="26"/>
  <c r="C69" i="26"/>
  <c r="C70" i="26"/>
  <c r="C71" i="26"/>
  <c r="C72" i="26"/>
  <c r="C73" i="26"/>
  <c r="C74" i="26"/>
  <c r="C75" i="26"/>
  <c r="C76" i="26"/>
  <c r="C77" i="26"/>
  <c r="C78" i="26"/>
  <c r="C79" i="26"/>
  <c r="C80" i="26"/>
  <c r="C81" i="26"/>
  <c r="C82" i="26"/>
  <c r="C83" i="26"/>
  <c r="C84" i="26"/>
  <c r="C85" i="26"/>
  <c r="C86" i="26"/>
  <c r="C87" i="26"/>
  <c r="C88" i="26"/>
  <c r="C89" i="26"/>
  <c r="C90" i="26"/>
  <c r="C91" i="26"/>
  <c r="C92" i="26"/>
  <c r="C93" i="26"/>
  <c r="C94" i="26"/>
  <c r="C95" i="26"/>
  <c r="C96" i="26"/>
  <c r="C97" i="26"/>
  <c r="C98" i="26"/>
  <c r="C99" i="26"/>
  <c r="C100" i="26"/>
  <c r="C101" i="26"/>
  <c r="C102" i="26"/>
  <c r="C103" i="26"/>
  <c r="C104" i="26"/>
  <c r="C105" i="26"/>
  <c r="C106" i="26"/>
  <c r="C107" i="26"/>
  <c r="C108" i="26"/>
  <c r="C4" i="26"/>
  <c r="F3" i="25" l="1"/>
  <c r="D3" i="25"/>
  <c r="E3" i="25"/>
  <c r="F3" i="26"/>
  <c r="D3" i="26"/>
  <c r="E3" i="26"/>
  <c r="A4" i="6"/>
  <c r="D4" i="6"/>
  <c r="A5" i="6"/>
  <c r="D5" i="6"/>
  <c r="A6" i="6"/>
  <c r="D6" i="6"/>
  <c r="A7" i="6"/>
  <c r="D7" i="6"/>
  <c r="A8" i="6"/>
  <c r="D8" i="6"/>
  <c r="A9" i="6"/>
  <c r="D9" i="6"/>
  <c r="A10" i="6"/>
  <c r="D10" i="6"/>
  <c r="A11" i="6"/>
  <c r="D11" i="6"/>
  <c r="A12" i="6"/>
  <c r="D12" i="6"/>
  <c r="A13" i="6"/>
  <c r="D13" i="6"/>
  <c r="A14" i="6"/>
  <c r="D14" i="6"/>
  <c r="A15" i="6"/>
  <c r="D15" i="6"/>
  <c r="A16" i="6"/>
  <c r="D16" i="6"/>
  <c r="A17" i="6"/>
  <c r="D17" i="6"/>
  <c r="A18" i="6"/>
  <c r="D18" i="6"/>
  <c r="A19" i="6"/>
  <c r="D19" i="6"/>
  <c r="A20" i="6"/>
  <c r="D20" i="6"/>
  <c r="A21" i="6"/>
  <c r="D21" i="6"/>
  <c r="A22" i="6"/>
  <c r="D22" i="6"/>
  <c r="A23" i="6"/>
  <c r="D23" i="6"/>
  <c r="A24" i="6"/>
  <c r="D24" i="6"/>
  <c r="A25" i="6"/>
  <c r="D25" i="6"/>
  <c r="A26" i="6"/>
  <c r="D26" i="6"/>
  <c r="A27" i="6"/>
  <c r="D27" i="6"/>
  <c r="A28" i="6"/>
  <c r="D28" i="6"/>
  <c r="A29" i="6"/>
  <c r="D29" i="6"/>
  <c r="A30" i="6"/>
  <c r="D30" i="6"/>
  <c r="A31" i="6"/>
  <c r="D31" i="6"/>
  <c r="A32" i="6"/>
  <c r="D32" i="6"/>
  <c r="A33" i="6"/>
  <c r="D33" i="6"/>
  <c r="A34" i="6"/>
  <c r="D34" i="6"/>
  <c r="A35" i="6"/>
  <c r="D35" i="6"/>
  <c r="A36" i="6"/>
  <c r="D36" i="6"/>
  <c r="A37" i="6"/>
  <c r="D37" i="6"/>
  <c r="A38" i="6"/>
  <c r="D38" i="6"/>
  <c r="A39" i="6"/>
  <c r="D39" i="6"/>
  <c r="A40" i="6"/>
  <c r="D40" i="6"/>
  <c r="A41" i="6"/>
  <c r="D41" i="6"/>
  <c r="A42" i="6"/>
  <c r="D42" i="6"/>
  <c r="A43" i="6"/>
  <c r="D43" i="6"/>
  <c r="A44" i="6"/>
  <c r="D44" i="6"/>
  <c r="A45" i="6"/>
  <c r="D45" i="6"/>
  <c r="A46" i="6"/>
  <c r="D46" i="6"/>
  <c r="A47" i="6"/>
  <c r="D47" i="6"/>
  <c r="A48" i="6"/>
  <c r="D48" i="6"/>
  <c r="A49" i="6"/>
  <c r="D49" i="6"/>
  <c r="A50" i="6"/>
  <c r="D50" i="6"/>
  <c r="A51" i="6"/>
  <c r="D51" i="6"/>
  <c r="A52" i="6"/>
  <c r="D52" i="6"/>
  <c r="A53" i="6"/>
  <c r="D53" i="6"/>
  <c r="A54" i="6"/>
  <c r="D54" i="6"/>
  <c r="A55" i="6"/>
  <c r="D55" i="6"/>
  <c r="A56" i="6"/>
  <c r="D56" i="6"/>
  <c r="A57" i="6"/>
  <c r="D57" i="6"/>
  <c r="A58" i="6"/>
  <c r="D58" i="6"/>
  <c r="A59" i="6"/>
  <c r="D59" i="6"/>
  <c r="A60" i="6"/>
  <c r="D60" i="6"/>
  <c r="A61" i="6"/>
  <c r="D61" i="6"/>
  <c r="A62" i="6"/>
  <c r="D62" i="6"/>
  <c r="A63" i="6"/>
  <c r="D63" i="6"/>
  <c r="A64" i="6"/>
  <c r="D64" i="6"/>
  <c r="A65" i="6"/>
  <c r="D65" i="6"/>
  <c r="A66" i="6"/>
  <c r="D66" i="6"/>
  <c r="A67" i="6"/>
  <c r="D67" i="6"/>
  <c r="A68" i="6"/>
  <c r="D68" i="6"/>
  <c r="A69" i="6"/>
  <c r="D69" i="6"/>
  <c r="A70" i="6"/>
  <c r="D70" i="6"/>
  <c r="A71" i="6"/>
  <c r="D71" i="6"/>
  <c r="A72" i="6"/>
  <c r="D72" i="6"/>
  <c r="A73" i="6"/>
  <c r="D73" i="6"/>
  <c r="A74" i="6"/>
  <c r="D74" i="6"/>
  <c r="A75" i="6"/>
  <c r="D75" i="6"/>
  <c r="A76" i="6"/>
  <c r="D76" i="6"/>
  <c r="A77" i="6"/>
  <c r="D77" i="6"/>
  <c r="A78" i="6"/>
  <c r="D78" i="6"/>
  <c r="A79" i="6"/>
  <c r="D79" i="6"/>
  <c r="A80" i="6"/>
  <c r="D80" i="6"/>
  <c r="A81" i="6"/>
  <c r="D81" i="6"/>
  <c r="A82" i="6"/>
  <c r="D82" i="6"/>
  <c r="A83" i="6"/>
  <c r="D83" i="6"/>
  <c r="A84" i="6"/>
  <c r="D84" i="6"/>
  <c r="A85" i="6"/>
  <c r="D85" i="6"/>
  <c r="A86" i="6"/>
  <c r="D86" i="6"/>
  <c r="A87" i="6"/>
  <c r="D87" i="6"/>
  <c r="A88" i="6"/>
  <c r="D88" i="6"/>
  <c r="A89" i="6"/>
  <c r="D89" i="6"/>
  <c r="A90" i="6"/>
  <c r="D90" i="6"/>
  <c r="A91" i="6"/>
  <c r="D91" i="6"/>
  <c r="A92" i="6"/>
  <c r="D92" i="6"/>
  <c r="A93" i="6"/>
  <c r="D93" i="6"/>
  <c r="A94" i="6"/>
  <c r="D94" i="6"/>
  <c r="A95" i="6"/>
  <c r="D95" i="6"/>
  <c r="A96" i="6"/>
  <c r="D96" i="6"/>
  <c r="A97" i="6"/>
  <c r="D97" i="6"/>
  <c r="A98" i="6"/>
  <c r="D98" i="6"/>
  <c r="A99" i="6"/>
  <c r="D99" i="6"/>
  <c r="A100" i="6"/>
  <c r="D100" i="6"/>
  <c r="A101" i="6"/>
  <c r="D101" i="6"/>
  <c r="A102" i="6"/>
  <c r="D102" i="6"/>
  <c r="A103" i="6"/>
  <c r="D103" i="6"/>
  <c r="A104" i="6"/>
  <c r="D104" i="6"/>
  <c r="A105" i="6"/>
  <c r="D105" i="6"/>
  <c r="A106" i="6"/>
  <c r="D106" i="6"/>
  <c r="A107" i="6"/>
  <c r="D107" i="6"/>
  <c r="A108" i="6"/>
  <c r="D108" i="6"/>
  <c r="A4" i="7"/>
  <c r="D4" i="7"/>
  <c r="A5" i="7"/>
  <c r="D5" i="7"/>
  <c r="A6" i="7"/>
  <c r="D6" i="7"/>
  <c r="A7" i="7"/>
  <c r="D7" i="7"/>
  <c r="A8" i="7"/>
  <c r="D8" i="7"/>
  <c r="A9" i="7"/>
  <c r="D9" i="7"/>
  <c r="A10" i="7"/>
  <c r="D10" i="7"/>
  <c r="A11" i="7"/>
  <c r="D11" i="7"/>
  <c r="A12" i="7"/>
  <c r="D12" i="7"/>
  <c r="A13" i="7"/>
  <c r="D13" i="7"/>
  <c r="A14" i="7"/>
  <c r="D14" i="7"/>
  <c r="A15" i="7"/>
  <c r="D15" i="7"/>
  <c r="A16" i="7"/>
  <c r="D16" i="7"/>
  <c r="A17" i="7"/>
  <c r="D17" i="7"/>
  <c r="A18" i="7"/>
  <c r="D18" i="7"/>
  <c r="A19" i="7"/>
  <c r="D19" i="7"/>
  <c r="A20" i="7"/>
  <c r="D20" i="7"/>
  <c r="A21" i="7"/>
  <c r="D21" i="7"/>
  <c r="A22" i="7"/>
  <c r="D22" i="7"/>
  <c r="A23" i="7"/>
  <c r="D23" i="7"/>
  <c r="A24" i="7"/>
  <c r="D24" i="7"/>
  <c r="A25" i="7"/>
  <c r="D25" i="7"/>
  <c r="A26" i="7"/>
  <c r="D26" i="7"/>
  <c r="A27" i="7"/>
  <c r="D27" i="7"/>
  <c r="A28" i="7"/>
  <c r="D28" i="7"/>
  <c r="A29" i="7"/>
  <c r="D29" i="7"/>
  <c r="A30" i="7"/>
  <c r="D30" i="7"/>
  <c r="A31" i="7"/>
  <c r="D31" i="7"/>
  <c r="A32" i="7"/>
  <c r="D32" i="7"/>
  <c r="A33" i="7"/>
  <c r="D33" i="7"/>
  <c r="A34" i="7"/>
  <c r="D34" i="7"/>
  <c r="A35" i="7"/>
  <c r="D35" i="7"/>
  <c r="A36" i="7"/>
  <c r="D36" i="7"/>
  <c r="A37" i="7"/>
  <c r="D37" i="7"/>
  <c r="A38" i="7"/>
  <c r="D38" i="7"/>
  <c r="A39" i="7"/>
  <c r="D39" i="7"/>
  <c r="A40" i="7"/>
  <c r="D40" i="7"/>
  <c r="A41" i="7"/>
  <c r="D41" i="7"/>
  <c r="A42" i="7"/>
  <c r="D42" i="7"/>
  <c r="A43" i="7"/>
  <c r="D43" i="7"/>
  <c r="A44" i="7"/>
  <c r="D44" i="7"/>
  <c r="A45" i="7"/>
  <c r="D45" i="7"/>
  <c r="A46" i="7"/>
  <c r="D46" i="7"/>
  <c r="A47" i="7"/>
  <c r="D47" i="7"/>
  <c r="A48" i="7"/>
  <c r="D48" i="7"/>
  <c r="A49" i="7"/>
  <c r="D49" i="7"/>
  <c r="A50" i="7"/>
  <c r="D50" i="7"/>
  <c r="A51" i="7"/>
  <c r="D51" i="7"/>
  <c r="A52" i="7"/>
  <c r="D52" i="7"/>
  <c r="A53" i="7"/>
  <c r="D53" i="7"/>
  <c r="A54" i="7"/>
  <c r="D54" i="7"/>
  <c r="A55" i="7"/>
  <c r="D55" i="7"/>
  <c r="A56" i="7"/>
  <c r="D56" i="7"/>
  <c r="A57" i="7"/>
  <c r="D57" i="7"/>
  <c r="A58" i="7"/>
  <c r="D58" i="7"/>
  <c r="A59" i="7"/>
  <c r="D59" i="7"/>
  <c r="A60" i="7"/>
  <c r="D60" i="7"/>
  <c r="A61" i="7"/>
  <c r="D61" i="7"/>
  <c r="A62" i="7"/>
  <c r="D62" i="7"/>
  <c r="A63" i="7"/>
  <c r="D63" i="7"/>
  <c r="A64" i="7"/>
  <c r="D64" i="7"/>
  <c r="A65" i="7"/>
  <c r="D65" i="7"/>
  <c r="A66" i="7"/>
  <c r="D66" i="7"/>
  <c r="A67" i="7"/>
  <c r="D67" i="7"/>
  <c r="A68" i="7"/>
  <c r="D68" i="7"/>
  <c r="A69" i="7"/>
  <c r="D69" i="7"/>
  <c r="A70" i="7"/>
  <c r="D70" i="7"/>
  <c r="A71" i="7"/>
  <c r="D71" i="7"/>
  <c r="A72" i="7"/>
  <c r="D72" i="7"/>
  <c r="A73" i="7"/>
  <c r="D73" i="7"/>
  <c r="A74" i="7"/>
  <c r="D74" i="7"/>
  <c r="A75" i="7"/>
  <c r="D75" i="7"/>
  <c r="A76" i="7"/>
  <c r="D76" i="7"/>
  <c r="A77" i="7"/>
  <c r="D77" i="7"/>
  <c r="A78" i="7"/>
  <c r="D78" i="7"/>
  <c r="A79" i="7"/>
  <c r="D79" i="7"/>
  <c r="A80" i="7"/>
  <c r="D80" i="7"/>
  <c r="A81" i="7"/>
  <c r="D81" i="7"/>
  <c r="A82" i="7"/>
  <c r="D82" i="7"/>
  <c r="A83" i="7"/>
  <c r="D83" i="7"/>
  <c r="A84" i="7"/>
  <c r="D84" i="7"/>
  <c r="A85" i="7"/>
  <c r="D85" i="7"/>
  <c r="A86" i="7"/>
  <c r="D86" i="7"/>
  <c r="A87" i="7"/>
  <c r="D87" i="7"/>
  <c r="A88" i="7"/>
  <c r="D88" i="7"/>
  <c r="A89" i="7"/>
  <c r="D89" i="7"/>
  <c r="A90" i="7"/>
  <c r="D90" i="7"/>
  <c r="A91" i="7"/>
  <c r="D91" i="7"/>
  <c r="A92" i="7"/>
  <c r="D92" i="7"/>
  <c r="A93" i="7"/>
  <c r="D93" i="7"/>
  <c r="A94" i="7"/>
  <c r="D94" i="7"/>
  <c r="A95" i="7"/>
  <c r="D95" i="7"/>
  <c r="A96" i="7"/>
  <c r="D96" i="7"/>
  <c r="A97" i="7"/>
  <c r="D97" i="7"/>
  <c r="A98" i="7"/>
  <c r="D98" i="7"/>
  <c r="A99" i="7"/>
  <c r="D99" i="7"/>
  <c r="A100" i="7"/>
  <c r="D100" i="7"/>
  <c r="A101" i="7"/>
  <c r="D101" i="7"/>
  <c r="A102" i="7"/>
  <c r="D102" i="7"/>
  <c r="A103" i="7"/>
  <c r="D103" i="7"/>
  <c r="A104" i="7"/>
  <c r="D104" i="7"/>
  <c r="A105" i="7"/>
  <c r="D105" i="7"/>
  <c r="A106" i="7"/>
  <c r="D106" i="7"/>
  <c r="A107" i="7"/>
  <c r="D107" i="7"/>
  <c r="A108" i="7"/>
  <c r="D108" i="7"/>
  <c r="A4" i="8"/>
  <c r="D4" i="8"/>
  <c r="A5" i="8"/>
  <c r="D5" i="8"/>
  <c r="A6" i="8"/>
  <c r="D6" i="8"/>
  <c r="A7" i="8"/>
  <c r="D7" i="8"/>
  <c r="A8" i="8"/>
  <c r="D8" i="8"/>
  <c r="A9" i="8"/>
  <c r="D9" i="8"/>
  <c r="A10" i="8"/>
  <c r="D10" i="8"/>
  <c r="A11" i="8"/>
  <c r="D11" i="8"/>
  <c r="A12" i="8"/>
  <c r="D12" i="8"/>
  <c r="A13" i="8"/>
  <c r="D13" i="8"/>
  <c r="A14" i="8"/>
  <c r="D14" i="8"/>
  <c r="A15" i="8"/>
  <c r="D15" i="8"/>
  <c r="A16" i="8"/>
  <c r="D16" i="8"/>
  <c r="A17" i="8"/>
  <c r="D17" i="8"/>
  <c r="A18" i="8"/>
  <c r="D18" i="8"/>
  <c r="A19" i="8"/>
  <c r="D19" i="8"/>
  <c r="A20" i="8"/>
  <c r="D20" i="8"/>
  <c r="A21" i="8"/>
  <c r="D21" i="8"/>
  <c r="A22" i="8"/>
  <c r="D22" i="8"/>
  <c r="A23" i="8"/>
  <c r="D23" i="8"/>
  <c r="A24" i="8"/>
  <c r="D24" i="8"/>
  <c r="A25" i="8"/>
  <c r="D25" i="8"/>
  <c r="A26" i="8"/>
  <c r="D26" i="8"/>
  <c r="A27" i="8"/>
  <c r="D27" i="8"/>
  <c r="A28" i="8"/>
  <c r="D28" i="8"/>
  <c r="A29" i="8"/>
  <c r="D29" i="8"/>
  <c r="A30" i="8"/>
  <c r="D30" i="8"/>
  <c r="A31" i="8"/>
  <c r="D31" i="8"/>
  <c r="A32" i="8"/>
  <c r="D32" i="8"/>
  <c r="A33" i="8"/>
  <c r="D33" i="8"/>
  <c r="A34" i="8"/>
  <c r="D34" i="8"/>
  <c r="A35" i="8"/>
  <c r="D35" i="8"/>
  <c r="A36" i="8"/>
  <c r="D36" i="8"/>
  <c r="A37" i="8"/>
  <c r="D37" i="8"/>
  <c r="A38" i="8"/>
  <c r="D38" i="8"/>
  <c r="A39" i="8"/>
  <c r="D39" i="8"/>
  <c r="A40" i="8"/>
  <c r="D40" i="8"/>
  <c r="A41" i="8"/>
  <c r="D41" i="8"/>
  <c r="A42" i="8"/>
  <c r="D42" i="8"/>
  <c r="A43" i="8"/>
  <c r="D43" i="8"/>
  <c r="A44" i="8"/>
  <c r="D44" i="8"/>
  <c r="A45" i="8"/>
  <c r="D45" i="8"/>
  <c r="A46" i="8"/>
  <c r="D46" i="8"/>
  <c r="A47" i="8"/>
  <c r="D47" i="8"/>
  <c r="A48" i="8"/>
  <c r="D48" i="8"/>
  <c r="A49" i="8"/>
  <c r="D49" i="8"/>
  <c r="A50" i="8"/>
  <c r="D50" i="8"/>
  <c r="A51" i="8"/>
  <c r="D51" i="8"/>
  <c r="A52" i="8"/>
  <c r="D52" i="8"/>
  <c r="A53" i="8"/>
  <c r="D53" i="8"/>
  <c r="A54" i="8"/>
  <c r="D54" i="8"/>
  <c r="A55" i="8"/>
  <c r="D55" i="8"/>
  <c r="A56" i="8"/>
  <c r="D56" i="8"/>
  <c r="A57" i="8"/>
  <c r="D57" i="8"/>
  <c r="A58" i="8"/>
  <c r="D58" i="8"/>
  <c r="A59" i="8"/>
  <c r="D59" i="8"/>
  <c r="A60" i="8"/>
  <c r="D60" i="8"/>
  <c r="A61" i="8"/>
  <c r="D61" i="8"/>
  <c r="A62" i="8"/>
  <c r="D62" i="8"/>
  <c r="A63" i="8"/>
  <c r="D63" i="8"/>
  <c r="A64" i="8"/>
  <c r="D64" i="8"/>
  <c r="A65" i="8"/>
  <c r="D65" i="8"/>
  <c r="A66" i="8"/>
  <c r="D66" i="8"/>
  <c r="A67" i="8"/>
  <c r="D67" i="8"/>
  <c r="A68" i="8"/>
  <c r="D68" i="8"/>
  <c r="A69" i="8"/>
  <c r="D69" i="8"/>
  <c r="A70" i="8"/>
  <c r="D70" i="8"/>
  <c r="A71" i="8"/>
  <c r="D71" i="8"/>
  <c r="A72" i="8"/>
  <c r="D72" i="8"/>
  <c r="A73" i="8"/>
  <c r="D73" i="8"/>
  <c r="A74" i="8"/>
  <c r="D74" i="8"/>
  <c r="A75" i="8"/>
  <c r="D75" i="8"/>
  <c r="A76" i="8"/>
  <c r="D76" i="8"/>
  <c r="A77" i="8"/>
  <c r="D77" i="8"/>
  <c r="A78" i="8"/>
  <c r="D78" i="8"/>
  <c r="A79" i="8"/>
  <c r="D79" i="8"/>
  <c r="A80" i="8"/>
  <c r="D80" i="8"/>
  <c r="A81" i="8"/>
  <c r="D81" i="8"/>
  <c r="A82" i="8"/>
  <c r="D82" i="8"/>
  <c r="A83" i="8"/>
  <c r="D83" i="8"/>
  <c r="A84" i="8"/>
  <c r="D84" i="8"/>
  <c r="A85" i="8"/>
  <c r="D85" i="8"/>
  <c r="A86" i="8"/>
  <c r="D86" i="8"/>
  <c r="A87" i="8"/>
  <c r="D87" i="8"/>
  <c r="A88" i="8"/>
  <c r="D88" i="8"/>
  <c r="A89" i="8"/>
  <c r="D89" i="8"/>
  <c r="A90" i="8"/>
  <c r="D90" i="8"/>
  <c r="A91" i="8"/>
  <c r="D91" i="8"/>
  <c r="A92" i="8"/>
  <c r="D92" i="8"/>
  <c r="A93" i="8"/>
  <c r="D93" i="8"/>
  <c r="A94" i="8"/>
  <c r="D94" i="8"/>
  <c r="A95" i="8"/>
  <c r="D95" i="8"/>
  <c r="A96" i="8"/>
  <c r="D96" i="8"/>
  <c r="A97" i="8"/>
  <c r="D97" i="8"/>
  <c r="A98" i="8"/>
  <c r="D98" i="8"/>
  <c r="A99" i="8"/>
  <c r="D99" i="8"/>
  <c r="A100" i="8"/>
  <c r="D100" i="8"/>
  <c r="A101" i="8"/>
  <c r="D101" i="8"/>
  <c r="A102" i="8"/>
  <c r="D102" i="8"/>
  <c r="A103" i="8"/>
  <c r="D103" i="8"/>
  <c r="A104" i="8"/>
  <c r="D104" i="8"/>
  <c r="A105" i="8"/>
  <c r="D105" i="8"/>
  <c r="A106" i="8"/>
  <c r="D106" i="8"/>
  <c r="A107" i="8"/>
  <c r="D107" i="8"/>
  <c r="A108" i="8"/>
  <c r="D108" i="8"/>
  <c r="A4" i="9"/>
  <c r="D4" i="9"/>
  <c r="A5" i="9"/>
  <c r="D5" i="9"/>
  <c r="A6" i="9"/>
  <c r="D6" i="9"/>
  <c r="A7" i="9"/>
  <c r="D7" i="9"/>
  <c r="A8" i="9"/>
  <c r="D8" i="9"/>
  <c r="A9" i="9"/>
  <c r="D9" i="9"/>
  <c r="A10" i="9"/>
  <c r="D10" i="9"/>
  <c r="A11" i="9"/>
  <c r="D11" i="9"/>
  <c r="A12" i="9"/>
  <c r="D12" i="9"/>
  <c r="A13" i="9"/>
  <c r="D13" i="9"/>
  <c r="A14" i="9"/>
  <c r="D14" i="9"/>
  <c r="A15" i="9"/>
  <c r="D15" i="9"/>
  <c r="A16" i="9"/>
  <c r="D16" i="9"/>
  <c r="A17" i="9"/>
  <c r="D17" i="9"/>
  <c r="A18" i="9"/>
  <c r="D18" i="9"/>
  <c r="A19" i="9"/>
  <c r="D19" i="9"/>
  <c r="A20" i="9"/>
  <c r="D20" i="9"/>
  <c r="A21" i="9"/>
  <c r="D21" i="9"/>
  <c r="A22" i="9"/>
  <c r="D22" i="9"/>
  <c r="A23" i="9"/>
  <c r="D23" i="9"/>
  <c r="A24" i="9"/>
  <c r="D24" i="9"/>
  <c r="A25" i="9"/>
  <c r="D25" i="9"/>
  <c r="A26" i="9"/>
  <c r="D26" i="9"/>
  <c r="A27" i="9"/>
  <c r="D27" i="9"/>
  <c r="A28" i="9"/>
  <c r="D28" i="9"/>
  <c r="A29" i="9"/>
  <c r="D29" i="9"/>
  <c r="A30" i="9"/>
  <c r="D30" i="9"/>
  <c r="A31" i="9"/>
  <c r="D31" i="9"/>
  <c r="A32" i="9"/>
  <c r="D32" i="9"/>
  <c r="A33" i="9"/>
  <c r="D33" i="9"/>
  <c r="A34" i="9"/>
  <c r="D34" i="9"/>
  <c r="A35" i="9"/>
  <c r="D35" i="9"/>
  <c r="A36" i="9"/>
  <c r="D36" i="9"/>
  <c r="A37" i="9"/>
  <c r="D37" i="9"/>
  <c r="A38" i="9"/>
  <c r="D38" i="9"/>
  <c r="A39" i="9"/>
  <c r="D39" i="9"/>
  <c r="A40" i="9"/>
  <c r="D40" i="9"/>
  <c r="A41" i="9"/>
  <c r="D41" i="9"/>
  <c r="A42" i="9"/>
  <c r="D42" i="9"/>
  <c r="A43" i="9"/>
  <c r="D43" i="9"/>
  <c r="A44" i="9"/>
  <c r="D44" i="9"/>
  <c r="A45" i="9"/>
  <c r="D45" i="9"/>
  <c r="A46" i="9"/>
  <c r="D46" i="9"/>
  <c r="A47" i="9"/>
  <c r="D47" i="9"/>
  <c r="A48" i="9"/>
  <c r="D48" i="9"/>
  <c r="A49" i="9"/>
  <c r="D49" i="9"/>
  <c r="A50" i="9"/>
  <c r="D50" i="9"/>
  <c r="A51" i="9"/>
  <c r="D51" i="9"/>
  <c r="A52" i="9"/>
  <c r="D52" i="9"/>
  <c r="A53" i="9"/>
  <c r="D53" i="9"/>
  <c r="A54" i="9"/>
  <c r="D54" i="9"/>
  <c r="A55" i="9"/>
  <c r="D55" i="9"/>
  <c r="A56" i="9"/>
  <c r="D56" i="9"/>
  <c r="A57" i="9"/>
  <c r="D57" i="9"/>
  <c r="A58" i="9"/>
  <c r="D58" i="9"/>
  <c r="A59" i="9"/>
  <c r="D59" i="9"/>
  <c r="A60" i="9"/>
  <c r="D60" i="9"/>
  <c r="A61" i="9"/>
  <c r="D61" i="9"/>
  <c r="A62" i="9"/>
  <c r="D62" i="9"/>
  <c r="A63" i="9"/>
  <c r="D63" i="9"/>
  <c r="A64" i="9"/>
  <c r="D64" i="9"/>
  <c r="A65" i="9"/>
  <c r="D65" i="9"/>
  <c r="A66" i="9"/>
  <c r="D66" i="9"/>
  <c r="A67" i="9"/>
  <c r="D67" i="9"/>
  <c r="A68" i="9"/>
  <c r="D68" i="9"/>
  <c r="A69" i="9"/>
  <c r="D69" i="9"/>
  <c r="A70" i="9"/>
  <c r="D70" i="9"/>
  <c r="A71" i="9"/>
  <c r="D71" i="9"/>
  <c r="A72" i="9"/>
  <c r="D72" i="9"/>
  <c r="A73" i="9"/>
  <c r="D73" i="9"/>
  <c r="A74" i="9"/>
  <c r="D74" i="9"/>
  <c r="A75" i="9"/>
  <c r="D75" i="9"/>
  <c r="A76" i="9"/>
  <c r="D76" i="9"/>
  <c r="A77" i="9"/>
  <c r="D77" i="9"/>
  <c r="A78" i="9"/>
  <c r="D78" i="9"/>
  <c r="A79" i="9"/>
  <c r="D79" i="9"/>
  <c r="A80" i="9"/>
  <c r="D80" i="9"/>
  <c r="A81" i="9"/>
  <c r="D81" i="9"/>
  <c r="A82" i="9"/>
  <c r="D82" i="9"/>
  <c r="A83" i="9"/>
  <c r="D83" i="9"/>
  <c r="A84" i="9"/>
  <c r="D84" i="9"/>
  <c r="A85" i="9"/>
  <c r="D85" i="9"/>
  <c r="A86" i="9"/>
  <c r="D86" i="9"/>
  <c r="A87" i="9"/>
  <c r="D87" i="9"/>
  <c r="A88" i="9"/>
  <c r="D88" i="9"/>
  <c r="A89" i="9"/>
  <c r="D89" i="9"/>
  <c r="A90" i="9"/>
  <c r="D90" i="9"/>
  <c r="A91" i="9"/>
  <c r="D91" i="9"/>
  <c r="A92" i="9"/>
  <c r="D92" i="9"/>
  <c r="A93" i="9"/>
  <c r="D93" i="9"/>
  <c r="A94" i="9"/>
  <c r="D94" i="9"/>
  <c r="A95" i="9"/>
  <c r="D95" i="9"/>
  <c r="A96" i="9"/>
  <c r="D96" i="9"/>
  <c r="A97" i="9"/>
  <c r="D97" i="9"/>
  <c r="A98" i="9"/>
  <c r="D98" i="9"/>
  <c r="A99" i="9"/>
  <c r="D99" i="9"/>
  <c r="A100" i="9"/>
  <c r="D100" i="9"/>
  <c r="A101" i="9"/>
  <c r="D101" i="9"/>
  <c r="A102" i="9"/>
  <c r="D102" i="9"/>
  <c r="A103" i="9"/>
  <c r="D103" i="9"/>
  <c r="A104" i="9"/>
  <c r="D104" i="9"/>
  <c r="A105" i="9"/>
  <c r="D105" i="9"/>
  <c r="A106" i="9"/>
  <c r="D106" i="9"/>
  <c r="A107" i="9"/>
  <c r="D107" i="9"/>
  <c r="A108" i="9"/>
  <c r="D108" i="9"/>
  <c r="D108" i="24"/>
  <c r="D107" i="24"/>
  <c r="D106" i="24"/>
  <c r="D105" i="24"/>
  <c r="D104" i="24"/>
  <c r="D103" i="24"/>
  <c r="D102" i="24"/>
  <c r="D101" i="24"/>
  <c r="D100" i="24"/>
  <c r="D99" i="24"/>
  <c r="D98" i="24"/>
  <c r="D97" i="24"/>
  <c r="D96" i="24"/>
  <c r="D95" i="24"/>
  <c r="D94" i="24"/>
  <c r="D93" i="24"/>
  <c r="D92" i="24"/>
  <c r="D91" i="24"/>
  <c r="D90" i="24"/>
  <c r="D89" i="24"/>
  <c r="D88" i="24"/>
  <c r="D87" i="24"/>
  <c r="D86" i="24"/>
  <c r="D85" i="24"/>
  <c r="D84" i="24"/>
  <c r="D83" i="24"/>
  <c r="D82" i="24"/>
  <c r="D81" i="24"/>
  <c r="D80" i="24"/>
  <c r="D79" i="24"/>
  <c r="D78" i="24"/>
  <c r="D77" i="24"/>
  <c r="D76" i="24"/>
  <c r="D75" i="24"/>
  <c r="D74" i="24"/>
  <c r="D73" i="24"/>
  <c r="D72" i="24"/>
  <c r="D71" i="24"/>
  <c r="D70" i="24"/>
  <c r="D69" i="24"/>
  <c r="D68" i="24"/>
  <c r="D67" i="24"/>
  <c r="D66" i="24"/>
  <c r="D65" i="24"/>
  <c r="D64" i="24"/>
  <c r="D63" i="24"/>
  <c r="D62" i="24"/>
  <c r="D61" i="24"/>
  <c r="D60" i="24"/>
  <c r="D59" i="24"/>
  <c r="D58" i="24"/>
  <c r="D57" i="24"/>
  <c r="D56" i="24"/>
  <c r="D55" i="24"/>
  <c r="D54" i="24"/>
  <c r="D53" i="24"/>
  <c r="D52" i="24"/>
  <c r="D51" i="24"/>
  <c r="D50" i="24"/>
  <c r="D49" i="24"/>
  <c r="D48" i="24"/>
  <c r="D47" i="24"/>
  <c r="D46" i="24"/>
  <c r="D45" i="24"/>
  <c r="D44" i="24"/>
  <c r="D43" i="24"/>
  <c r="D42" i="24"/>
  <c r="D41" i="24"/>
  <c r="D40" i="24"/>
  <c r="D39" i="24"/>
  <c r="D38" i="24"/>
  <c r="D37" i="24"/>
  <c r="D36" i="24"/>
  <c r="D35" i="24"/>
  <c r="D34" i="24"/>
  <c r="D33" i="24"/>
  <c r="D32" i="24"/>
  <c r="D31" i="24"/>
  <c r="D30" i="24"/>
  <c r="D29" i="24"/>
  <c r="D28" i="24"/>
  <c r="D27" i="24"/>
  <c r="D26" i="24"/>
  <c r="D25" i="24"/>
  <c r="D24" i="24"/>
  <c r="D23" i="24"/>
  <c r="D22" i="24"/>
  <c r="D21" i="24"/>
  <c r="D20" i="24"/>
  <c r="D19" i="24"/>
  <c r="D18" i="24"/>
  <c r="D17" i="24"/>
  <c r="D16" i="24"/>
  <c r="D15" i="24"/>
  <c r="D14" i="24"/>
  <c r="D13" i="24"/>
  <c r="D12" i="24"/>
  <c r="D11" i="24"/>
  <c r="D10" i="24"/>
  <c r="D9" i="24"/>
  <c r="D8" i="24"/>
  <c r="D7" i="24"/>
  <c r="D6" i="24"/>
  <c r="D5" i="24"/>
  <c r="D4" i="24"/>
  <c r="D108" i="23"/>
  <c r="D107" i="23"/>
  <c r="D106" i="23"/>
  <c r="D105" i="23"/>
  <c r="D104" i="23"/>
  <c r="D103" i="23"/>
  <c r="D102" i="23"/>
  <c r="D101" i="23"/>
  <c r="D100" i="23"/>
  <c r="D99" i="23"/>
  <c r="D98" i="23"/>
  <c r="D97" i="23"/>
  <c r="D96" i="23"/>
  <c r="D95" i="23"/>
  <c r="D94" i="23"/>
  <c r="D93" i="23"/>
  <c r="D92" i="23"/>
  <c r="D91" i="23"/>
  <c r="D90" i="23"/>
  <c r="D89" i="23"/>
  <c r="D88" i="23"/>
  <c r="D87" i="23"/>
  <c r="D86" i="23"/>
  <c r="D85" i="23"/>
  <c r="D84" i="23"/>
  <c r="D83" i="23"/>
  <c r="D82" i="23"/>
  <c r="D81" i="23"/>
  <c r="D80" i="23"/>
  <c r="D79" i="23"/>
  <c r="D78" i="23"/>
  <c r="D77" i="23"/>
  <c r="D76" i="23"/>
  <c r="D75" i="23"/>
  <c r="D74" i="23"/>
  <c r="D73" i="23"/>
  <c r="D72" i="23"/>
  <c r="D71" i="23"/>
  <c r="D70" i="23"/>
  <c r="D69" i="23"/>
  <c r="D68" i="23"/>
  <c r="D67" i="23"/>
  <c r="D66" i="23"/>
  <c r="D65" i="23"/>
  <c r="D64" i="23"/>
  <c r="D63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D11" i="23"/>
  <c r="D10" i="23"/>
  <c r="D9" i="23"/>
  <c r="D8" i="23"/>
  <c r="D7" i="23"/>
  <c r="D6" i="23"/>
  <c r="D5" i="23"/>
  <c r="D4" i="23"/>
  <c r="D108" i="22"/>
  <c r="D107" i="22"/>
  <c r="D106" i="22"/>
  <c r="D105" i="22"/>
  <c r="D104" i="22"/>
  <c r="D103" i="22"/>
  <c r="D102" i="22"/>
  <c r="D101" i="22"/>
  <c r="D100" i="22"/>
  <c r="D99" i="22"/>
  <c r="D98" i="22"/>
  <c r="D97" i="22"/>
  <c r="D96" i="22"/>
  <c r="D95" i="22"/>
  <c r="D94" i="22"/>
  <c r="D93" i="22"/>
  <c r="D92" i="22"/>
  <c r="D91" i="22"/>
  <c r="D90" i="22"/>
  <c r="D89" i="22"/>
  <c r="D88" i="22"/>
  <c r="D87" i="22"/>
  <c r="D86" i="22"/>
  <c r="D85" i="22"/>
  <c r="D84" i="22"/>
  <c r="D83" i="22"/>
  <c r="D82" i="22"/>
  <c r="D81" i="22"/>
  <c r="D80" i="22"/>
  <c r="D79" i="22"/>
  <c r="D78" i="22"/>
  <c r="D77" i="22"/>
  <c r="D76" i="22"/>
  <c r="D75" i="22"/>
  <c r="D74" i="22"/>
  <c r="D73" i="22"/>
  <c r="D72" i="22"/>
  <c r="D71" i="22"/>
  <c r="D70" i="22"/>
  <c r="D69" i="22"/>
  <c r="D68" i="22"/>
  <c r="D67" i="22"/>
  <c r="D66" i="22"/>
  <c r="D65" i="22"/>
  <c r="D64" i="22"/>
  <c r="D63" i="22"/>
  <c r="D62" i="22"/>
  <c r="D61" i="22"/>
  <c r="D60" i="22"/>
  <c r="D59" i="22"/>
  <c r="D58" i="22"/>
  <c r="D57" i="22"/>
  <c r="D56" i="22"/>
  <c r="D55" i="22"/>
  <c r="D54" i="22"/>
  <c r="D53" i="22"/>
  <c r="D52" i="22"/>
  <c r="D51" i="22"/>
  <c r="D50" i="22"/>
  <c r="D49" i="22"/>
  <c r="D48" i="22"/>
  <c r="D47" i="22"/>
  <c r="D46" i="22"/>
  <c r="D45" i="22"/>
  <c r="D44" i="22"/>
  <c r="D43" i="22"/>
  <c r="D42" i="22"/>
  <c r="D41" i="22"/>
  <c r="D40" i="22"/>
  <c r="D39" i="22"/>
  <c r="D38" i="22"/>
  <c r="D37" i="22"/>
  <c r="D36" i="22"/>
  <c r="D35" i="22"/>
  <c r="D34" i="22"/>
  <c r="D33" i="22"/>
  <c r="D32" i="22"/>
  <c r="D31" i="22"/>
  <c r="D30" i="22"/>
  <c r="D29" i="22"/>
  <c r="D28" i="22"/>
  <c r="D27" i="22"/>
  <c r="D26" i="22"/>
  <c r="D25" i="22"/>
  <c r="D24" i="22"/>
  <c r="D23" i="22"/>
  <c r="D22" i="22"/>
  <c r="D21" i="22"/>
  <c r="D20" i="22"/>
  <c r="D19" i="22"/>
  <c r="D18" i="22"/>
  <c r="D17" i="22"/>
  <c r="D16" i="22"/>
  <c r="D15" i="22"/>
  <c r="D14" i="22"/>
  <c r="D13" i="22"/>
  <c r="D12" i="22"/>
  <c r="D11" i="22"/>
  <c r="D10" i="22"/>
  <c r="D9" i="22"/>
  <c r="D8" i="22"/>
  <c r="D7" i="22"/>
  <c r="D6" i="22"/>
  <c r="D5" i="22"/>
  <c r="D4" i="22"/>
  <c r="D108" i="21"/>
  <c r="D107" i="21"/>
  <c r="D106" i="21"/>
  <c r="D105" i="21"/>
  <c r="D104" i="21"/>
  <c r="D103" i="21"/>
  <c r="D102" i="21"/>
  <c r="D101" i="21"/>
  <c r="D100" i="21"/>
  <c r="D99" i="21"/>
  <c r="D98" i="21"/>
  <c r="D97" i="21"/>
  <c r="D96" i="21"/>
  <c r="D95" i="21"/>
  <c r="D94" i="21"/>
  <c r="D93" i="21"/>
  <c r="D92" i="21"/>
  <c r="D91" i="21"/>
  <c r="D90" i="21"/>
  <c r="D89" i="21"/>
  <c r="D88" i="21"/>
  <c r="D87" i="21"/>
  <c r="D86" i="21"/>
  <c r="D85" i="21"/>
  <c r="D84" i="21"/>
  <c r="D83" i="21"/>
  <c r="D82" i="21"/>
  <c r="D81" i="21"/>
  <c r="D80" i="21"/>
  <c r="D79" i="21"/>
  <c r="D78" i="21"/>
  <c r="D77" i="21"/>
  <c r="D76" i="21"/>
  <c r="D75" i="21"/>
  <c r="D74" i="21"/>
  <c r="D73" i="21"/>
  <c r="D72" i="21"/>
  <c r="D71" i="21"/>
  <c r="D70" i="21"/>
  <c r="D69" i="21"/>
  <c r="D68" i="21"/>
  <c r="D67" i="21"/>
  <c r="D66" i="21"/>
  <c r="D65" i="21"/>
  <c r="D64" i="21"/>
  <c r="D63" i="21"/>
  <c r="D62" i="21"/>
  <c r="D61" i="21"/>
  <c r="D60" i="21"/>
  <c r="D59" i="21"/>
  <c r="D58" i="21"/>
  <c r="D57" i="21"/>
  <c r="D56" i="21"/>
  <c r="D55" i="21"/>
  <c r="D54" i="21"/>
  <c r="D53" i="21"/>
  <c r="D52" i="21"/>
  <c r="D51" i="21"/>
  <c r="D50" i="21"/>
  <c r="D49" i="21"/>
  <c r="D48" i="21"/>
  <c r="D47" i="21"/>
  <c r="D46" i="21"/>
  <c r="D45" i="21"/>
  <c r="D44" i="21"/>
  <c r="D43" i="21"/>
  <c r="D42" i="21"/>
  <c r="D41" i="21"/>
  <c r="D40" i="21"/>
  <c r="D39" i="21"/>
  <c r="D38" i="21"/>
  <c r="D37" i="21"/>
  <c r="D36" i="21"/>
  <c r="D35" i="21"/>
  <c r="D34" i="21"/>
  <c r="D33" i="21"/>
  <c r="D32" i="21"/>
  <c r="D31" i="21"/>
  <c r="D30" i="21"/>
  <c r="D29" i="21"/>
  <c r="D28" i="21"/>
  <c r="D27" i="21"/>
  <c r="D26" i="21"/>
  <c r="D25" i="21"/>
  <c r="D24" i="21"/>
  <c r="D23" i="21"/>
  <c r="D22" i="21"/>
  <c r="D21" i="21"/>
  <c r="D20" i="21"/>
  <c r="D19" i="21"/>
  <c r="D18" i="21"/>
  <c r="D17" i="21"/>
  <c r="D16" i="21"/>
  <c r="D15" i="21"/>
  <c r="D14" i="21"/>
  <c r="D13" i="21"/>
  <c r="D12" i="21"/>
  <c r="D11" i="21"/>
  <c r="D10" i="21"/>
  <c r="D9" i="21"/>
  <c r="D8" i="21"/>
  <c r="D7" i="21"/>
  <c r="D6" i="21"/>
  <c r="D5" i="21"/>
  <c r="D4" i="21"/>
  <c r="D108" i="20"/>
  <c r="D107" i="20"/>
  <c r="D106" i="20"/>
  <c r="D105" i="20"/>
  <c r="D104" i="20"/>
  <c r="D103" i="20"/>
  <c r="D102" i="20"/>
  <c r="D101" i="20"/>
  <c r="D100" i="20"/>
  <c r="D99" i="20"/>
  <c r="D98" i="20"/>
  <c r="D97" i="20"/>
  <c r="D96" i="20"/>
  <c r="D95" i="20"/>
  <c r="D94" i="20"/>
  <c r="D93" i="20"/>
  <c r="D92" i="20"/>
  <c r="D91" i="20"/>
  <c r="D90" i="20"/>
  <c r="D89" i="20"/>
  <c r="D88" i="20"/>
  <c r="D87" i="20"/>
  <c r="D86" i="20"/>
  <c r="D85" i="20"/>
  <c r="D84" i="20"/>
  <c r="D83" i="20"/>
  <c r="D82" i="20"/>
  <c r="D81" i="20"/>
  <c r="D80" i="20"/>
  <c r="D79" i="20"/>
  <c r="D78" i="20"/>
  <c r="D77" i="20"/>
  <c r="D76" i="20"/>
  <c r="D75" i="20"/>
  <c r="D74" i="20"/>
  <c r="D73" i="20"/>
  <c r="D72" i="20"/>
  <c r="D71" i="20"/>
  <c r="D70" i="20"/>
  <c r="D69" i="20"/>
  <c r="D68" i="20"/>
  <c r="D67" i="20"/>
  <c r="D66" i="20"/>
  <c r="D65" i="20"/>
  <c r="D64" i="20"/>
  <c r="D63" i="20"/>
  <c r="D62" i="20"/>
  <c r="D61" i="20"/>
  <c r="D60" i="20"/>
  <c r="D59" i="20"/>
  <c r="D58" i="20"/>
  <c r="D57" i="20"/>
  <c r="D56" i="20"/>
  <c r="D55" i="20"/>
  <c r="D54" i="20"/>
  <c r="D53" i="20"/>
  <c r="D52" i="20"/>
  <c r="D51" i="20"/>
  <c r="D50" i="20"/>
  <c r="D49" i="20"/>
  <c r="D48" i="20"/>
  <c r="D47" i="20"/>
  <c r="D46" i="20"/>
  <c r="D45" i="20"/>
  <c r="D44" i="20"/>
  <c r="D43" i="20"/>
  <c r="D42" i="20"/>
  <c r="D41" i="20"/>
  <c r="D40" i="20"/>
  <c r="D39" i="20"/>
  <c r="D38" i="20"/>
  <c r="D37" i="20"/>
  <c r="D36" i="20"/>
  <c r="D35" i="20"/>
  <c r="D34" i="20"/>
  <c r="D33" i="20"/>
  <c r="D32" i="20"/>
  <c r="D31" i="20"/>
  <c r="D30" i="20"/>
  <c r="D29" i="20"/>
  <c r="D28" i="20"/>
  <c r="D27" i="20"/>
  <c r="D26" i="20"/>
  <c r="D25" i="20"/>
  <c r="D24" i="20"/>
  <c r="D23" i="20"/>
  <c r="D22" i="20"/>
  <c r="D21" i="20"/>
  <c r="D20" i="20"/>
  <c r="D19" i="20"/>
  <c r="D18" i="20"/>
  <c r="D17" i="20"/>
  <c r="D16" i="20"/>
  <c r="D15" i="20"/>
  <c r="D14" i="20"/>
  <c r="D13" i="20"/>
  <c r="D12" i="20"/>
  <c r="D11" i="20"/>
  <c r="D10" i="20"/>
  <c r="D9" i="20"/>
  <c r="D8" i="20"/>
  <c r="D7" i="20"/>
  <c r="D6" i="20"/>
  <c r="D5" i="20"/>
  <c r="D4" i="20"/>
  <c r="D108" i="19"/>
  <c r="D107" i="19"/>
  <c r="D106" i="19"/>
  <c r="D105" i="19"/>
  <c r="D104" i="19"/>
  <c r="D103" i="19"/>
  <c r="D102" i="19"/>
  <c r="D101" i="19"/>
  <c r="D100" i="19"/>
  <c r="D99" i="19"/>
  <c r="D98" i="19"/>
  <c r="D97" i="19"/>
  <c r="D96" i="19"/>
  <c r="D95" i="19"/>
  <c r="D94" i="19"/>
  <c r="D93" i="19"/>
  <c r="D92" i="19"/>
  <c r="D91" i="19"/>
  <c r="D90" i="19"/>
  <c r="D89" i="19"/>
  <c r="D88" i="19"/>
  <c r="D87" i="19"/>
  <c r="D86" i="19"/>
  <c r="D85" i="19"/>
  <c r="D84" i="19"/>
  <c r="D83" i="19"/>
  <c r="D82" i="19"/>
  <c r="D81" i="19"/>
  <c r="D80" i="19"/>
  <c r="D79" i="19"/>
  <c r="D78" i="19"/>
  <c r="D77" i="19"/>
  <c r="D76" i="19"/>
  <c r="D75" i="19"/>
  <c r="D74" i="19"/>
  <c r="D73" i="19"/>
  <c r="D72" i="19"/>
  <c r="D71" i="19"/>
  <c r="D70" i="19"/>
  <c r="D69" i="19"/>
  <c r="D68" i="19"/>
  <c r="D67" i="19"/>
  <c r="D66" i="19"/>
  <c r="D65" i="19"/>
  <c r="D64" i="19"/>
  <c r="D63" i="19"/>
  <c r="D62" i="19"/>
  <c r="D61" i="19"/>
  <c r="D60" i="19"/>
  <c r="D59" i="19"/>
  <c r="D58" i="19"/>
  <c r="D57" i="19"/>
  <c r="D56" i="19"/>
  <c r="D55" i="19"/>
  <c r="D54" i="19"/>
  <c r="D53" i="19"/>
  <c r="D52" i="19"/>
  <c r="D51" i="19"/>
  <c r="D50" i="19"/>
  <c r="D49" i="19"/>
  <c r="D48" i="19"/>
  <c r="D47" i="19"/>
  <c r="D46" i="19"/>
  <c r="D45" i="19"/>
  <c r="D44" i="19"/>
  <c r="D43" i="19"/>
  <c r="D42" i="19"/>
  <c r="D41" i="19"/>
  <c r="D40" i="19"/>
  <c r="D39" i="19"/>
  <c r="D38" i="19"/>
  <c r="D37" i="19"/>
  <c r="D36" i="19"/>
  <c r="D35" i="19"/>
  <c r="D34" i="19"/>
  <c r="D33" i="19"/>
  <c r="D32" i="19"/>
  <c r="D31" i="19"/>
  <c r="D30" i="19"/>
  <c r="D29" i="19"/>
  <c r="D28" i="19"/>
  <c r="D27" i="19"/>
  <c r="D26" i="19"/>
  <c r="D25" i="19"/>
  <c r="D24" i="19"/>
  <c r="D23" i="19"/>
  <c r="D22" i="19"/>
  <c r="D21" i="19"/>
  <c r="D20" i="19"/>
  <c r="D19" i="19"/>
  <c r="D18" i="19"/>
  <c r="D17" i="19"/>
  <c r="D16" i="19"/>
  <c r="D15" i="19"/>
  <c r="D14" i="19"/>
  <c r="D13" i="19"/>
  <c r="D12" i="19"/>
  <c r="D11" i="19"/>
  <c r="D10" i="19"/>
  <c r="D9" i="19"/>
  <c r="D8" i="19"/>
  <c r="D7" i="19"/>
  <c r="D6" i="19"/>
  <c r="D5" i="19"/>
  <c r="D4" i="19"/>
  <c r="D108" i="18"/>
  <c r="D107" i="18"/>
  <c r="D106" i="18"/>
  <c r="D105" i="18"/>
  <c r="D104" i="18"/>
  <c r="D103" i="18"/>
  <c r="D102" i="18"/>
  <c r="D101" i="18"/>
  <c r="D100" i="18"/>
  <c r="D99" i="18"/>
  <c r="D98" i="18"/>
  <c r="D97" i="18"/>
  <c r="D96" i="18"/>
  <c r="D95" i="18"/>
  <c r="D94" i="18"/>
  <c r="D93" i="18"/>
  <c r="D92" i="18"/>
  <c r="D91" i="18"/>
  <c r="D90" i="18"/>
  <c r="D89" i="18"/>
  <c r="D88" i="18"/>
  <c r="D87" i="18"/>
  <c r="D86" i="18"/>
  <c r="D85" i="18"/>
  <c r="D84" i="18"/>
  <c r="D83" i="18"/>
  <c r="D82" i="18"/>
  <c r="D81" i="18"/>
  <c r="D80" i="18"/>
  <c r="D79" i="18"/>
  <c r="D78" i="18"/>
  <c r="D77" i="18"/>
  <c r="D76" i="18"/>
  <c r="D75" i="18"/>
  <c r="D74" i="18"/>
  <c r="D73" i="18"/>
  <c r="D72" i="18"/>
  <c r="D71" i="18"/>
  <c r="D70" i="18"/>
  <c r="D69" i="18"/>
  <c r="D68" i="18"/>
  <c r="D67" i="18"/>
  <c r="D66" i="18"/>
  <c r="D65" i="18"/>
  <c r="D64" i="18"/>
  <c r="D63" i="18"/>
  <c r="D62" i="18"/>
  <c r="D61" i="18"/>
  <c r="D60" i="18"/>
  <c r="D59" i="18"/>
  <c r="D58" i="18"/>
  <c r="D57" i="18"/>
  <c r="D56" i="18"/>
  <c r="D55" i="18"/>
  <c r="D54" i="18"/>
  <c r="D53" i="18"/>
  <c r="D52" i="18"/>
  <c r="D51" i="18"/>
  <c r="D50" i="18"/>
  <c r="D49" i="18"/>
  <c r="D48" i="18"/>
  <c r="D47" i="18"/>
  <c r="D46" i="18"/>
  <c r="D45" i="18"/>
  <c r="D44" i="18"/>
  <c r="D43" i="18"/>
  <c r="D42" i="18"/>
  <c r="D41" i="18"/>
  <c r="D40" i="18"/>
  <c r="D39" i="18"/>
  <c r="D38" i="18"/>
  <c r="D37" i="18"/>
  <c r="D36" i="18"/>
  <c r="D35" i="18"/>
  <c r="D34" i="18"/>
  <c r="D33" i="18"/>
  <c r="D32" i="18"/>
  <c r="D31" i="18"/>
  <c r="D30" i="18"/>
  <c r="D29" i="18"/>
  <c r="D28" i="18"/>
  <c r="D27" i="18"/>
  <c r="D26" i="18"/>
  <c r="D25" i="18"/>
  <c r="D24" i="18"/>
  <c r="D23" i="18"/>
  <c r="D22" i="18"/>
  <c r="D21" i="18"/>
  <c r="D20" i="18"/>
  <c r="D19" i="18"/>
  <c r="D18" i="18"/>
  <c r="D17" i="18"/>
  <c r="D16" i="18"/>
  <c r="D15" i="18"/>
  <c r="D14" i="18"/>
  <c r="D13" i="18"/>
  <c r="D12" i="18"/>
  <c r="D11" i="18"/>
  <c r="D10" i="18"/>
  <c r="D9" i="18"/>
  <c r="D8" i="18"/>
  <c r="D7" i="18"/>
  <c r="D6" i="18"/>
  <c r="D5" i="18"/>
  <c r="D4" i="18"/>
  <c r="D108" i="17"/>
  <c r="D107" i="17"/>
  <c r="D106" i="17"/>
  <c r="D105" i="17"/>
  <c r="D104" i="17"/>
  <c r="D103" i="17"/>
  <c r="D102" i="17"/>
  <c r="D101" i="17"/>
  <c r="D100" i="17"/>
  <c r="D99" i="17"/>
  <c r="D98" i="17"/>
  <c r="D97" i="17"/>
  <c r="D96" i="17"/>
  <c r="D95" i="17"/>
  <c r="D94" i="17"/>
  <c r="D93" i="17"/>
  <c r="D92" i="17"/>
  <c r="D91" i="17"/>
  <c r="D90" i="17"/>
  <c r="D89" i="17"/>
  <c r="D88" i="17"/>
  <c r="D87" i="17"/>
  <c r="D86" i="17"/>
  <c r="D85" i="17"/>
  <c r="D84" i="17"/>
  <c r="D83" i="17"/>
  <c r="D82" i="17"/>
  <c r="D81" i="17"/>
  <c r="D80" i="17"/>
  <c r="D79" i="17"/>
  <c r="D78" i="17"/>
  <c r="D77" i="17"/>
  <c r="D76" i="17"/>
  <c r="D75" i="17"/>
  <c r="D74" i="17"/>
  <c r="D73" i="17"/>
  <c r="D72" i="17"/>
  <c r="D71" i="17"/>
  <c r="D70" i="17"/>
  <c r="D69" i="17"/>
  <c r="D68" i="17"/>
  <c r="D67" i="17"/>
  <c r="D66" i="17"/>
  <c r="D65" i="17"/>
  <c r="D64" i="17"/>
  <c r="D63" i="17"/>
  <c r="D62" i="17"/>
  <c r="D61" i="17"/>
  <c r="D60" i="17"/>
  <c r="D59" i="17"/>
  <c r="D58" i="17"/>
  <c r="D57" i="17"/>
  <c r="D56" i="17"/>
  <c r="D55" i="17"/>
  <c r="D54" i="17"/>
  <c r="D53" i="17"/>
  <c r="D52" i="17"/>
  <c r="D51" i="17"/>
  <c r="D50" i="17"/>
  <c r="D49" i="17"/>
  <c r="D48" i="17"/>
  <c r="D47" i="17"/>
  <c r="D46" i="17"/>
  <c r="D45" i="17"/>
  <c r="D44" i="17"/>
  <c r="D43" i="17"/>
  <c r="D42" i="17"/>
  <c r="D41" i="17"/>
  <c r="D40" i="17"/>
  <c r="D39" i="17"/>
  <c r="D38" i="17"/>
  <c r="D37" i="17"/>
  <c r="D36" i="17"/>
  <c r="D35" i="17"/>
  <c r="D34" i="17"/>
  <c r="D33" i="17"/>
  <c r="D32" i="17"/>
  <c r="D31" i="17"/>
  <c r="D30" i="17"/>
  <c r="D29" i="17"/>
  <c r="D28" i="17"/>
  <c r="D27" i="17"/>
  <c r="D26" i="17"/>
  <c r="D25" i="17"/>
  <c r="D24" i="17"/>
  <c r="D23" i="17"/>
  <c r="D22" i="17"/>
  <c r="D21" i="17"/>
  <c r="D20" i="17"/>
  <c r="D19" i="17"/>
  <c r="D18" i="17"/>
  <c r="D17" i="17"/>
  <c r="D16" i="17"/>
  <c r="D15" i="17"/>
  <c r="D14" i="17"/>
  <c r="D13" i="17"/>
  <c r="D12" i="17"/>
  <c r="D11" i="17"/>
  <c r="D10" i="17"/>
  <c r="D9" i="17"/>
  <c r="D8" i="17"/>
  <c r="D7" i="17"/>
  <c r="D6" i="17"/>
  <c r="D5" i="17"/>
  <c r="D4" i="17"/>
  <c r="D108" i="16"/>
  <c r="D107" i="16"/>
  <c r="D106" i="16"/>
  <c r="D105" i="16"/>
  <c r="D104" i="16"/>
  <c r="D103" i="16"/>
  <c r="D102" i="16"/>
  <c r="D101" i="16"/>
  <c r="D100" i="16"/>
  <c r="D99" i="16"/>
  <c r="D98" i="16"/>
  <c r="D97" i="16"/>
  <c r="D96" i="16"/>
  <c r="D95" i="16"/>
  <c r="D94" i="16"/>
  <c r="D93" i="16"/>
  <c r="D92" i="16"/>
  <c r="D91" i="16"/>
  <c r="D90" i="16"/>
  <c r="D89" i="16"/>
  <c r="D88" i="16"/>
  <c r="D87" i="16"/>
  <c r="D86" i="16"/>
  <c r="D85" i="16"/>
  <c r="D84" i="16"/>
  <c r="D83" i="16"/>
  <c r="D82" i="16"/>
  <c r="D81" i="16"/>
  <c r="D80" i="16"/>
  <c r="D79" i="16"/>
  <c r="D78" i="16"/>
  <c r="D77" i="16"/>
  <c r="D76" i="16"/>
  <c r="D75" i="16"/>
  <c r="D74" i="16"/>
  <c r="D73" i="16"/>
  <c r="D72" i="16"/>
  <c r="D71" i="16"/>
  <c r="D70" i="16"/>
  <c r="D69" i="16"/>
  <c r="D68" i="16"/>
  <c r="D67" i="16"/>
  <c r="D66" i="16"/>
  <c r="D65" i="16"/>
  <c r="D64" i="16"/>
  <c r="D63" i="16"/>
  <c r="D62" i="16"/>
  <c r="D61" i="16"/>
  <c r="D60" i="16"/>
  <c r="D59" i="16"/>
  <c r="D58" i="16"/>
  <c r="D57" i="16"/>
  <c r="D56" i="16"/>
  <c r="D55" i="16"/>
  <c r="D54" i="16"/>
  <c r="D53" i="16"/>
  <c r="D52" i="16"/>
  <c r="D51" i="16"/>
  <c r="D50" i="16"/>
  <c r="D49" i="16"/>
  <c r="D48" i="16"/>
  <c r="D47" i="16"/>
  <c r="D46" i="16"/>
  <c r="D45" i="16"/>
  <c r="D44" i="16"/>
  <c r="D43" i="16"/>
  <c r="D42" i="16"/>
  <c r="D41" i="16"/>
  <c r="D40" i="16"/>
  <c r="D39" i="16"/>
  <c r="D38" i="16"/>
  <c r="D37" i="16"/>
  <c r="D36" i="16"/>
  <c r="D35" i="16"/>
  <c r="D34" i="16"/>
  <c r="D33" i="16"/>
  <c r="D32" i="16"/>
  <c r="D31" i="16"/>
  <c r="D30" i="16"/>
  <c r="D29" i="16"/>
  <c r="D28" i="16"/>
  <c r="D27" i="16"/>
  <c r="D26" i="16"/>
  <c r="D25" i="16"/>
  <c r="D24" i="16"/>
  <c r="D23" i="16"/>
  <c r="D22" i="16"/>
  <c r="D21" i="16"/>
  <c r="D20" i="16"/>
  <c r="D19" i="16"/>
  <c r="D18" i="16"/>
  <c r="D17" i="16"/>
  <c r="D16" i="16"/>
  <c r="D15" i="16"/>
  <c r="D14" i="16"/>
  <c r="D13" i="16"/>
  <c r="D12" i="16"/>
  <c r="D11" i="16"/>
  <c r="D10" i="16"/>
  <c r="D9" i="16"/>
  <c r="D8" i="16"/>
  <c r="D7" i="16"/>
  <c r="D6" i="16"/>
  <c r="D5" i="16"/>
  <c r="D4" i="16"/>
  <c r="D108" i="14"/>
  <c r="D107" i="14"/>
  <c r="D106" i="14"/>
  <c r="D105" i="14"/>
  <c r="D104" i="14"/>
  <c r="D103" i="14"/>
  <c r="D102" i="14"/>
  <c r="D101" i="14"/>
  <c r="D100" i="14"/>
  <c r="D99" i="14"/>
  <c r="D98" i="14"/>
  <c r="D97" i="14"/>
  <c r="D96" i="14"/>
  <c r="D95" i="14"/>
  <c r="D94" i="14"/>
  <c r="D93" i="14"/>
  <c r="D92" i="14"/>
  <c r="D91" i="14"/>
  <c r="D90" i="14"/>
  <c r="D89" i="14"/>
  <c r="D88" i="14"/>
  <c r="D87" i="14"/>
  <c r="D86" i="14"/>
  <c r="D85" i="14"/>
  <c r="D84" i="14"/>
  <c r="D83" i="14"/>
  <c r="D82" i="14"/>
  <c r="D81" i="14"/>
  <c r="D80" i="14"/>
  <c r="D79" i="14"/>
  <c r="D78" i="14"/>
  <c r="D77" i="14"/>
  <c r="D76" i="14"/>
  <c r="D75" i="14"/>
  <c r="D74" i="14"/>
  <c r="D73" i="14"/>
  <c r="D72" i="14"/>
  <c r="D71" i="14"/>
  <c r="D70" i="14"/>
  <c r="D69" i="14"/>
  <c r="D68" i="14"/>
  <c r="D67" i="14"/>
  <c r="D66" i="14"/>
  <c r="D65" i="14"/>
  <c r="D64" i="14"/>
  <c r="D63" i="14"/>
  <c r="D62" i="14"/>
  <c r="D61" i="14"/>
  <c r="D60" i="14"/>
  <c r="D59" i="14"/>
  <c r="D58" i="14"/>
  <c r="D57" i="14"/>
  <c r="D56" i="14"/>
  <c r="D55" i="14"/>
  <c r="D54" i="14"/>
  <c r="D53" i="14"/>
  <c r="D52" i="14"/>
  <c r="D51" i="14"/>
  <c r="D50" i="14"/>
  <c r="D49" i="14"/>
  <c r="D48" i="14"/>
  <c r="D47" i="14"/>
  <c r="D46" i="14"/>
  <c r="D45" i="14"/>
  <c r="D44" i="14"/>
  <c r="D43" i="14"/>
  <c r="D42" i="14"/>
  <c r="D41" i="14"/>
  <c r="D40" i="14"/>
  <c r="D39" i="14"/>
  <c r="D38" i="14"/>
  <c r="D37" i="14"/>
  <c r="D36" i="14"/>
  <c r="D35" i="14"/>
  <c r="D34" i="14"/>
  <c r="D33" i="14"/>
  <c r="D32" i="14"/>
  <c r="D31" i="14"/>
  <c r="D30" i="14"/>
  <c r="D29" i="14"/>
  <c r="D28" i="14"/>
  <c r="D27" i="14"/>
  <c r="D26" i="14"/>
  <c r="D25" i="14"/>
  <c r="D24" i="14"/>
  <c r="D23" i="14"/>
  <c r="D22" i="14"/>
  <c r="D21" i="14"/>
  <c r="D20" i="14"/>
  <c r="D19" i="14"/>
  <c r="D18" i="14"/>
  <c r="D17" i="14"/>
  <c r="D16" i="14"/>
  <c r="D15" i="14"/>
  <c r="D14" i="14"/>
  <c r="D13" i="14"/>
  <c r="D12" i="14"/>
  <c r="D11" i="14"/>
  <c r="D10" i="14"/>
  <c r="D9" i="14"/>
  <c r="D8" i="14"/>
  <c r="D7" i="14"/>
  <c r="D6" i="14"/>
  <c r="D5" i="14"/>
  <c r="D4" i="14"/>
  <c r="D108" i="15"/>
  <c r="D107" i="15"/>
  <c r="D106" i="15"/>
  <c r="D105" i="15"/>
  <c r="D104" i="15"/>
  <c r="D103" i="15"/>
  <c r="D102" i="15"/>
  <c r="D101" i="15"/>
  <c r="D100" i="15"/>
  <c r="D99" i="15"/>
  <c r="D98" i="15"/>
  <c r="D97" i="15"/>
  <c r="D96" i="15"/>
  <c r="D95" i="15"/>
  <c r="D94" i="15"/>
  <c r="D93" i="15"/>
  <c r="D92" i="15"/>
  <c r="D91" i="15"/>
  <c r="D90" i="15"/>
  <c r="D89" i="15"/>
  <c r="D88" i="15"/>
  <c r="D87" i="15"/>
  <c r="D86" i="15"/>
  <c r="D85" i="15"/>
  <c r="D84" i="15"/>
  <c r="D83" i="15"/>
  <c r="D82" i="15"/>
  <c r="D81" i="15"/>
  <c r="D80" i="15"/>
  <c r="D79" i="15"/>
  <c r="D78" i="15"/>
  <c r="D77" i="15"/>
  <c r="D76" i="15"/>
  <c r="D75" i="15"/>
  <c r="D74" i="15"/>
  <c r="D73" i="15"/>
  <c r="D72" i="15"/>
  <c r="D71" i="15"/>
  <c r="D70" i="15"/>
  <c r="D69" i="15"/>
  <c r="D68" i="15"/>
  <c r="D67" i="15"/>
  <c r="D66" i="15"/>
  <c r="D65" i="15"/>
  <c r="D64" i="15"/>
  <c r="D63" i="15"/>
  <c r="D62" i="15"/>
  <c r="D61" i="15"/>
  <c r="D60" i="15"/>
  <c r="D59" i="15"/>
  <c r="D58" i="15"/>
  <c r="D57" i="15"/>
  <c r="D56" i="15"/>
  <c r="D55" i="15"/>
  <c r="D54" i="15"/>
  <c r="D53" i="15"/>
  <c r="D52" i="15"/>
  <c r="D51" i="15"/>
  <c r="D50" i="15"/>
  <c r="D49" i="15"/>
  <c r="D48" i="15"/>
  <c r="D47" i="15"/>
  <c r="D46" i="15"/>
  <c r="D45" i="15"/>
  <c r="D44" i="15"/>
  <c r="D43" i="15"/>
  <c r="D42" i="15"/>
  <c r="D41" i="15"/>
  <c r="D40" i="15"/>
  <c r="D39" i="15"/>
  <c r="D38" i="15"/>
  <c r="D37" i="15"/>
  <c r="D36" i="15"/>
  <c r="D35" i="15"/>
  <c r="D34" i="15"/>
  <c r="D33" i="15"/>
  <c r="D32" i="15"/>
  <c r="D31" i="15"/>
  <c r="D30" i="15"/>
  <c r="D29" i="15"/>
  <c r="D28" i="15"/>
  <c r="D27" i="15"/>
  <c r="D26" i="15"/>
  <c r="D25" i="15"/>
  <c r="D24" i="15"/>
  <c r="D23" i="15"/>
  <c r="D22" i="15"/>
  <c r="D21" i="15"/>
  <c r="D20" i="15"/>
  <c r="D19" i="15"/>
  <c r="D18" i="15"/>
  <c r="D17" i="15"/>
  <c r="D16" i="15"/>
  <c r="D15" i="15"/>
  <c r="D14" i="15"/>
  <c r="D13" i="15"/>
  <c r="D12" i="15"/>
  <c r="D11" i="15"/>
  <c r="D10" i="15"/>
  <c r="D9" i="15"/>
  <c r="D8" i="15"/>
  <c r="D7" i="15"/>
  <c r="D6" i="15"/>
  <c r="D5" i="15"/>
  <c r="D4" i="15"/>
  <c r="D108" i="12"/>
  <c r="D107" i="12"/>
  <c r="D106" i="12"/>
  <c r="D105" i="12"/>
  <c r="D104" i="12"/>
  <c r="D103" i="12"/>
  <c r="D102" i="12"/>
  <c r="D101" i="12"/>
  <c r="D100" i="12"/>
  <c r="D99" i="12"/>
  <c r="D98" i="12"/>
  <c r="D97" i="12"/>
  <c r="D96" i="12"/>
  <c r="D95" i="12"/>
  <c r="D94" i="12"/>
  <c r="D93" i="12"/>
  <c r="D92" i="12"/>
  <c r="D91" i="12"/>
  <c r="D90" i="12"/>
  <c r="D89" i="12"/>
  <c r="D88" i="12"/>
  <c r="D87" i="12"/>
  <c r="D86" i="12"/>
  <c r="D85" i="12"/>
  <c r="D84" i="12"/>
  <c r="D83" i="12"/>
  <c r="D82" i="12"/>
  <c r="D81" i="12"/>
  <c r="D80" i="12"/>
  <c r="D79" i="12"/>
  <c r="D78" i="12"/>
  <c r="D77" i="12"/>
  <c r="D76" i="12"/>
  <c r="D75" i="12"/>
  <c r="D74" i="12"/>
  <c r="D73" i="12"/>
  <c r="D72" i="12"/>
  <c r="D71" i="12"/>
  <c r="D70" i="12"/>
  <c r="D69" i="12"/>
  <c r="D68" i="12"/>
  <c r="D67" i="12"/>
  <c r="D66" i="12"/>
  <c r="D65" i="12"/>
  <c r="D64" i="12"/>
  <c r="D63" i="12"/>
  <c r="D62" i="12"/>
  <c r="D61" i="12"/>
  <c r="D60" i="12"/>
  <c r="D59" i="12"/>
  <c r="D58" i="12"/>
  <c r="D57" i="12"/>
  <c r="D56" i="12"/>
  <c r="D55" i="12"/>
  <c r="D54" i="12"/>
  <c r="D53" i="12"/>
  <c r="D52" i="12"/>
  <c r="D51" i="12"/>
  <c r="D50" i="12"/>
  <c r="D49" i="12"/>
  <c r="D48" i="12"/>
  <c r="D47" i="12"/>
  <c r="D46" i="12"/>
  <c r="D45" i="12"/>
  <c r="D44" i="12"/>
  <c r="D43" i="12"/>
  <c r="D42" i="12"/>
  <c r="D41" i="12"/>
  <c r="D40" i="12"/>
  <c r="D39" i="12"/>
  <c r="D38" i="12"/>
  <c r="D37" i="12"/>
  <c r="D36" i="12"/>
  <c r="D35" i="12"/>
  <c r="D34" i="12"/>
  <c r="D33" i="12"/>
  <c r="D32" i="12"/>
  <c r="D31" i="12"/>
  <c r="D30" i="12"/>
  <c r="D29" i="12"/>
  <c r="D28" i="12"/>
  <c r="D27" i="12"/>
  <c r="D26" i="12"/>
  <c r="D25" i="12"/>
  <c r="D24" i="12"/>
  <c r="D23" i="12"/>
  <c r="D22" i="12"/>
  <c r="D21" i="12"/>
  <c r="D20" i="12"/>
  <c r="D19" i="12"/>
  <c r="D18" i="12"/>
  <c r="D17" i="12"/>
  <c r="D16" i="12"/>
  <c r="D15" i="12"/>
  <c r="D14" i="12"/>
  <c r="D13" i="12"/>
  <c r="D12" i="12"/>
  <c r="D11" i="12"/>
  <c r="D10" i="12"/>
  <c r="D9" i="12"/>
  <c r="D8" i="12"/>
  <c r="D7" i="12"/>
  <c r="D6" i="12"/>
  <c r="D5" i="12"/>
  <c r="D4" i="12"/>
  <c r="D108" i="13"/>
  <c r="D107" i="13"/>
  <c r="D106" i="13"/>
  <c r="D105" i="13"/>
  <c r="D104" i="13"/>
  <c r="D103" i="13"/>
  <c r="D102" i="13"/>
  <c r="D101" i="13"/>
  <c r="D100" i="13"/>
  <c r="D99" i="13"/>
  <c r="D98" i="13"/>
  <c r="D97" i="13"/>
  <c r="D96" i="13"/>
  <c r="D95" i="13"/>
  <c r="D94" i="13"/>
  <c r="D93" i="13"/>
  <c r="D92" i="13"/>
  <c r="D91" i="13"/>
  <c r="D90" i="13"/>
  <c r="D89" i="13"/>
  <c r="D88" i="13"/>
  <c r="D87" i="13"/>
  <c r="D86" i="13"/>
  <c r="D85" i="13"/>
  <c r="D84" i="13"/>
  <c r="D83" i="13"/>
  <c r="D82" i="13"/>
  <c r="D81" i="13"/>
  <c r="D80" i="13"/>
  <c r="D79" i="13"/>
  <c r="D78" i="13"/>
  <c r="D77" i="13"/>
  <c r="D76" i="13"/>
  <c r="D75" i="13"/>
  <c r="D74" i="13"/>
  <c r="D73" i="13"/>
  <c r="D72" i="13"/>
  <c r="D71" i="13"/>
  <c r="D70" i="13"/>
  <c r="D69" i="13"/>
  <c r="D68" i="13"/>
  <c r="D67" i="13"/>
  <c r="D66" i="13"/>
  <c r="D65" i="13"/>
  <c r="D64" i="13"/>
  <c r="D63" i="13"/>
  <c r="D62" i="13"/>
  <c r="D61" i="13"/>
  <c r="D60" i="13"/>
  <c r="D59" i="13"/>
  <c r="D58" i="13"/>
  <c r="D57" i="13"/>
  <c r="D56" i="13"/>
  <c r="D55" i="13"/>
  <c r="D54" i="13"/>
  <c r="D53" i="13"/>
  <c r="D52" i="13"/>
  <c r="D51" i="13"/>
  <c r="D50" i="13"/>
  <c r="D49" i="13"/>
  <c r="D48" i="13"/>
  <c r="D47" i="13"/>
  <c r="D46" i="13"/>
  <c r="D45" i="13"/>
  <c r="D44" i="13"/>
  <c r="D43" i="13"/>
  <c r="D42" i="13"/>
  <c r="D41" i="13"/>
  <c r="D40" i="13"/>
  <c r="D39" i="13"/>
  <c r="D38" i="13"/>
  <c r="D37" i="13"/>
  <c r="D36" i="13"/>
  <c r="D35" i="13"/>
  <c r="D34" i="13"/>
  <c r="D33" i="13"/>
  <c r="D32" i="13"/>
  <c r="D31" i="13"/>
  <c r="D30" i="13"/>
  <c r="D29" i="13"/>
  <c r="D28" i="13"/>
  <c r="D27" i="13"/>
  <c r="D26" i="13"/>
  <c r="D25" i="13"/>
  <c r="D24" i="13"/>
  <c r="D23" i="13"/>
  <c r="D22" i="13"/>
  <c r="D21" i="13"/>
  <c r="D20" i="13"/>
  <c r="D19" i="13"/>
  <c r="D18" i="13"/>
  <c r="D17" i="13"/>
  <c r="D16" i="13"/>
  <c r="D15" i="13"/>
  <c r="D14" i="13"/>
  <c r="D13" i="13"/>
  <c r="D12" i="13"/>
  <c r="D11" i="13"/>
  <c r="D10" i="13"/>
  <c r="D9" i="13"/>
  <c r="D8" i="13"/>
  <c r="D7" i="13"/>
  <c r="D6" i="13"/>
  <c r="D5" i="13"/>
  <c r="D4" i="13"/>
  <c r="D108" i="11"/>
  <c r="D107" i="11"/>
  <c r="D106" i="11"/>
  <c r="D105" i="11"/>
  <c r="D104" i="11"/>
  <c r="D103" i="11"/>
  <c r="D102" i="11"/>
  <c r="D101" i="11"/>
  <c r="D100" i="11"/>
  <c r="D99" i="11"/>
  <c r="D98" i="11"/>
  <c r="D97" i="11"/>
  <c r="D96" i="11"/>
  <c r="D95" i="11"/>
  <c r="D94" i="11"/>
  <c r="D93" i="11"/>
  <c r="D92" i="11"/>
  <c r="D91" i="11"/>
  <c r="D90" i="11"/>
  <c r="D89" i="11"/>
  <c r="D88" i="11"/>
  <c r="D87" i="11"/>
  <c r="D86" i="11"/>
  <c r="D85" i="11"/>
  <c r="D84" i="11"/>
  <c r="D83" i="11"/>
  <c r="D82" i="11"/>
  <c r="D81" i="11"/>
  <c r="D80" i="11"/>
  <c r="D79" i="11"/>
  <c r="D78" i="11"/>
  <c r="D77" i="11"/>
  <c r="D76" i="11"/>
  <c r="D75" i="11"/>
  <c r="D74" i="11"/>
  <c r="D73" i="11"/>
  <c r="D72" i="11"/>
  <c r="D71" i="11"/>
  <c r="D70" i="11"/>
  <c r="D69" i="11"/>
  <c r="D68" i="11"/>
  <c r="D67" i="11"/>
  <c r="D66" i="11"/>
  <c r="D65" i="11"/>
  <c r="D64" i="11"/>
  <c r="D63" i="11"/>
  <c r="D62" i="11"/>
  <c r="D61" i="11"/>
  <c r="D60" i="11"/>
  <c r="D59" i="11"/>
  <c r="D58" i="11"/>
  <c r="D57" i="11"/>
  <c r="D56" i="11"/>
  <c r="D55" i="11"/>
  <c r="D54" i="11"/>
  <c r="D53" i="11"/>
  <c r="D52" i="11"/>
  <c r="D51" i="11"/>
  <c r="D50" i="11"/>
  <c r="D49" i="11"/>
  <c r="D48" i="11"/>
  <c r="D47" i="11"/>
  <c r="D46" i="11"/>
  <c r="D45" i="11"/>
  <c r="D44" i="11"/>
  <c r="D43" i="11"/>
  <c r="D42" i="11"/>
  <c r="D41" i="11"/>
  <c r="D40" i="11"/>
  <c r="D39" i="11"/>
  <c r="D38" i="11"/>
  <c r="D37" i="11"/>
  <c r="D36" i="11"/>
  <c r="D35" i="11"/>
  <c r="D34" i="11"/>
  <c r="D33" i="11"/>
  <c r="D32" i="11"/>
  <c r="D31" i="11"/>
  <c r="D30" i="11"/>
  <c r="D29" i="11"/>
  <c r="D28" i="11"/>
  <c r="D27" i="11"/>
  <c r="D26" i="11"/>
  <c r="D25" i="11"/>
  <c r="D24" i="11"/>
  <c r="D23" i="11"/>
  <c r="D22" i="11"/>
  <c r="D21" i="11"/>
  <c r="D20" i="11"/>
  <c r="D19" i="11"/>
  <c r="D18" i="11"/>
  <c r="D17" i="11"/>
  <c r="D16" i="11"/>
  <c r="D15" i="11"/>
  <c r="D14" i="11"/>
  <c r="D13" i="11"/>
  <c r="D12" i="11"/>
  <c r="D11" i="11"/>
  <c r="D10" i="11"/>
  <c r="D9" i="11"/>
  <c r="D8" i="11"/>
  <c r="D7" i="11"/>
  <c r="D6" i="11"/>
  <c r="D5" i="11"/>
  <c r="D4" i="11"/>
  <c r="D108" i="10"/>
  <c r="D107" i="10"/>
  <c r="D106" i="10"/>
  <c r="D105" i="10"/>
  <c r="D104" i="10"/>
  <c r="D103" i="10"/>
  <c r="D102" i="10"/>
  <c r="D101" i="10"/>
  <c r="D100" i="10"/>
  <c r="D99" i="10"/>
  <c r="D98" i="10"/>
  <c r="D97" i="10"/>
  <c r="D96" i="10"/>
  <c r="D95" i="10"/>
  <c r="D94" i="10"/>
  <c r="D93" i="10"/>
  <c r="D92" i="10"/>
  <c r="D91" i="10"/>
  <c r="D90" i="10"/>
  <c r="D89" i="10"/>
  <c r="D88" i="10"/>
  <c r="D87" i="10"/>
  <c r="D86" i="10"/>
  <c r="D85" i="10"/>
  <c r="D84" i="10"/>
  <c r="D83" i="10"/>
  <c r="D82" i="10"/>
  <c r="D81" i="10"/>
  <c r="D80" i="10"/>
  <c r="D79" i="10"/>
  <c r="D78" i="10"/>
  <c r="D77" i="10"/>
  <c r="D76" i="10"/>
  <c r="D75" i="10"/>
  <c r="D74" i="10"/>
  <c r="D73" i="10"/>
  <c r="D72" i="10"/>
  <c r="D71" i="10"/>
  <c r="D70" i="10"/>
  <c r="D69" i="10"/>
  <c r="D68" i="10"/>
  <c r="D67" i="10"/>
  <c r="D66" i="10"/>
  <c r="D65" i="10"/>
  <c r="D64" i="10"/>
  <c r="D63" i="10"/>
  <c r="D62" i="10"/>
  <c r="D61" i="10"/>
  <c r="D60" i="10"/>
  <c r="D59" i="10"/>
  <c r="D58" i="10"/>
  <c r="D57" i="10"/>
  <c r="D56" i="10"/>
  <c r="D55" i="10"/>
  <c r="D54" i="10"/>
  <c r="D53" i="10"/>
  <c r="D52" i="10"/>
  <c r="D51" i="10"/>
  <c r="D50" i="10"/>
  <c r="D49" i="10"/>
  <c r="D48" i="10"/>
  <c r="D47" i="10"/>
  <c r="D46" i="10"/>
  <c r="D45" i="10"/>
  <c r="D44" i="10"/>
  <c r="D43" i="10"/>
  <c r="D42" i="10"/>
  <c r="D41" i="10"/>
  <c r="D40" i="10"/>
  <c r="D39" i="10"/>
  <c r="D38" i="10"/>
  <c r="D37" i="10"/>
  <c r="D36" i="10"/>
  <c r="D35" i="10"/>
  <c r="D34" i="10"/>
  <c r="D33" i="10"/>
  <c r="D32" i="10"/>
  <c r="D31" i="10"/>
  <c r="D30" i="10"/>
  <c r="D29" i="10"/>
  <c r="D28" i="10"/>
  <c r="D27" i="10"/>
  <c r="D26" i="10"/>
  <c r="D25" i="10"/>
  <c r="D24" i="10"/>
  <c r="D23" i="10"/>
  <c r="D22" i="10"/>
  <c r="D21" i="10"/>
  <c r="D20" i="10"/>
  <c r="D19" i="10"/>
  <c r="D18" i="10"/>
  <c r="D17" i="10"/>
  <c r="D16" i="10"/>
  <c r="D15" i="10"/>
  <c r="D14" i="10"/>
  <c r="D13" i="10"/>
  <c r="D12" i="10"/>
  <c r="D11" i="10"/>
  <c r="D10" i="10"/>
  <c r="D9" i="10"/>
  <c r="D8" i="10"/>
  <c r="D7" i="10"/>
  <c r="D6" i="10"/>
  <c r="D5" i="10"/>
  <c r="D4" i="10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D22" i="5"/>
  <c r="D23" i="5"/>
  <c r="D24" i="5"/>
  <c r="D25" i="5"/>
  <c r="D26" i="5"/>
  <c r="D27" i="5"/>
  <c r="D28" i="5"/>
  <c r="D29" i="5"/>
  <c r="D30" i="5"/>
  <c r="D31" i="5"/>
  <c r="D32" i="5"/>
  <c r="D33" i="5"/>
  <c r="D34" i="5"/>
  <c r="D35" i="5"/>
  <c r="D36" i="5"/>
  <c r="D37" i="5"/>
  <c r="D38" i="5"/>
  <c r="D39" i="5"/>
  <c r="D40" i="5"/>
  <c r="D41" i="5"/>
  <c r="D42" i="5"/>
  <c r="D43" i="5"/>
  <c r="D44" i="5"/>
  <c r="D45" i="5"/>
  <c r="D46" i="5"/>
  <c r="D47" i="5"/>
  <c r="D48" i="5"/>
  <c r="D49" i="5"/>
  <c r="D50" i="5"/>
  <c r="D51" i="5"/>
  <c r="D52" i="5"/>
  <c r="D53" i="5"/>
  <c r="D54" i="5"/>
  <c r="D55" i="5"/>
  <c r="D56" i="5"/>
  <c r="D57" i="5"/>
  <c r="D58" i="5"/>
  <c r="D59" i="5"/>
  <c r="D60" i="5"/>
  <c r="D61" i="5"/>
  <c r="D62" i="5"/>
  <c r="D63" i="5"/>
  <c r="D64" i="5"/>
  <c r="D65" i="5"/>
  <c r="D66" i="5"/>
  <c r="D67" i="5"/>
  <c r="D68" i="5"/>
  <c r="D69" i="5"/>
  <c r="D70" i="5"/>
  <c r="D71" i="5"/>
  <c r="D72" i="5"/>
  <c r="D73" i="5"/>
  <c r="D74" i="5"/>
  <c r="D75" i="5"/>
  <c r="D76" i="5"/>
  <c r="D77" i="5"/>
  <c r="D78" i="5"/>
  <c r="D79" i="5"/>
  <c r="D80" i="5"/>
  <c r="D81" i="5"/>
  <c r="D82" i="5"/>
  <c r="D83" i="5"/>
  <c r="D84" i="5"/>
  <c r="D85" i="5"/>
  <c r="D86" i="5"/>
  <c r="D87" i="5"/>
  <c r="D88" i="5"/>
  <c r="D89" i="5"/>
  <c r="D90" i="5"/>
  <c r="D91" i="5"/>
  <c r="D92" i="5"/>
  <c r="D93" i="5"/>
  <c r="D94" i="5"/>
  <c r="D95" i="5"/>
  <c r="D96" i="5"/>
  <c r="D97" i="5"/>
  <c r="D98" i="5"/>
  <c r="D99" i="5"/>
  <c r="D100" i="5"/>
  <c r="D101" i="5"/>
  <c r="D102" i="5"/>
  <c r="D103" i="5"/>
  <c r="D104" i="5"/>
  <c r="D105" i="5"/>
  <c r="D106" i="5"/>
  <c r="D107" i="5"/>
  <c r="D108" i="5"/>
  <c r="D4" i="5"/>
  <c r="A5" i="25"/>
  <c r="A6" i="25"/>
  <c r="A7" i="25"/>
  <c r="A8" i="25"/>
  <c r="A9" i="25"/>
  <c r="A10" i="25"/>
  <c r="A11" i="25"/>
  <c r="A12" i="25"/>
  <c r="A13" i="25"/>
  <c r="A14" i="25"/>
  <c r="A15" i="25"/>
  <c r="A16" i="25"/>
  <c r="A17" i="25"/>
  <c r="A18" i="25"/>
  <c r="A19" i="25"/>
  <c r="A20" i="25"/>
  <c r="A21" i="25"/>
  <c r="A22" i="25"/>
  <c r="A23" i="25"/>
  <c r="A24" i="25"/>
  <c r="A25" i="25"/>
  <c r="A26" i="25"/>
  <c r="A27" i="25"/>
  <c r="A28" i="25"/>
  <c r="A29" i="25"/>
  <c r="A30" i="25"/>
  <c r="A31" i="25"/>
  <c r="A32" i="25"/>
  <c r="A33" i="25"/>
  <c r="A34" i="25"/>
  <c r="A35" i="25"/>
  <c r="A36" i="25"/>
  <c r="A37" i="25"/>
  <c r="A38" i="25"/>
  <c r="A39" i="25"/>
  <c r="A40" i="25"/>
  <c r="A41" i="25"/>
  <c r="A42" i="25"/>
  <c r="A43" i="25"/>
  <c r="A44" i="25"/>
  <c r="A45" i="25"/>
  <c r="A46" i="25"/>
  <c r="A47" i="25"/>
  <c r="A48" i="25"/>
  <c r="A49" i="25"/>
  <c r="A50" i="25"/>
  <c r="A51" i="25"/>
  <c r="A52" i="25"/>
  <c r="A53" i="25"/>
  <c r="A54" i="25"/>
  <c r="A55" i="25"/>
  <c r="A56" i="25"/>
  <c r="A57" i="25"/>
  <c r="A58" i="25"/>
  <c r="A59" i="25"/>
  <c r="A60" i="25"/>
  <c r="A61" i="25"/>
  <c r="A62" i="25"/>
  <c r="A63" i="25"/>
  <c r="A64" i="25"/>
  <c r="A65" i="25"/>
  <c r="A66" i="25"/>
  <c r="A67" i="25"/>
  <c r="A68" i="25"/>
  <c r="A69" i="25"/>
  <c r="A70" i="25"/>
  <c r="A71" i="25"/>
  <c r="A72" i="25"/>
  <c r="A73" i="25"/>
  <c r="A74" i="25"/>
  <c r="A75" i="25"/>
  <c r="A76" i="25"/>
  <c r="A77" i="25"/>
  <c r="A78" i="25"/>
  <c r="A79" i="25"/>
  <c r="A80" i="25"/>
  <c r="A81" i="25"/>
  <c r="A82" i="25"/>
  <c r="A83" i="25"/>
  <c r="A84" i="25"/>
  <c r="A85" i="25"/>
  <c r="A86" i="25"/>
  <c r="A87" i="25"/>
  <c r="A88" i="25"/>
  <c r="A89" i="25"/>
  <c r="A90" i="25"/>
  <c r="A91" i="25"/>
  <c r="A92" i="25"/>
  <c r="A93" i="25"/>
  <c r="A94" i="25"/>
  <c r="A95" i="25"/>
  <c r="A96" i="25"/>
  <c r="A97" i="25"/>
  <c r="A98" i="25"/>
  <c r="A99" i="25"/>
  <c r="A100" i="25"/>
  <c r="A101" i="25"/>
  <c r="A102" i="25"/>
  <c r="A103" i="25"/>
  <c r="A104" i="25"/>
  <c r="A105" i="25"/>
  <c r="A106" i="25"/>
  <c r="A107" i="25"/>
  <c r="A108" i="25"/>
  <c r="A4" i="25"/>
  <c r="A5" i="26"/>
  <c r="A6" i="26"/>
  <c r="A7" i="26"/>
  <c r="A8" i="26"/>
  <c r="A9" i="26"/>
  <c r="A10" i="26"/>
  <c r="A11" i="26"/>
  <c r="A12" i="26"/>
  <c r="A13" i="26"/>
  <c r="A14" i="26"/>
  <c r="A15" i="26"/>
  <c r="A16" i="26"/>
  <c r="A17" i="26"/>
  <c r="A18" i="26"/>
  <c r="A19" i="26"/>
  <c r="A20" i="26"/>
  <c r="A21" i="26"/>
  <c r="A22" i="26"/>
  <c r="A23" i="26"/>
  <c r="A24" i="26"/>
  <c r="A25" i="26"/>
  <c r="A26" i="26"/>
  <c r="A27" i="26"/>
  <c r="A28" i="26"/>
  <c r="A29" i="26"/>
  <c r="A30" i="26"/>
  <c r="A31" i="26"/>
  <c r="A32" i="26"/>
  <c r="A33" i="26"/>
  <c r="A34" i="26"/>
  <c r="A35" i="26"/>
  <c r="A36" i="26"/>
  <c r="A37" i="26"/>
  <c r="A38" i="26"/>
  <c r="A39" i="26"/>
  <c r="A40" i="26"/>
  <c r="A41" i="26"/>
  <c r="A42" i="26"/>
  <c r="A43" i="26"/>
  <c r="A44" i="26"/>
  <c r="A45" i="26"/>
  <c r="A46" i="26"/>
  <c r="A47" i="26"/>
  <c r="A48" i="26"/>
  <c r="A49" i="26"/>
  <c r="A50" i="26"/>
  <c r="A51" i="26"/>
  <c r="A52" i="26"/>
  <c r="A53" i="26"/>
  <c r="A54" i="26"/>
  <c r="A55" i="26"/>
  <c r="A56" i="26"/>
  <c r="A57" i="26"/>
  <c r="A58" i="26"/>
  <c r="A59" i="26"/>
  <c r="A60" i="26"/>
  <c r="A61" i="26"/>
  <c r="A62" i="26"/>
  <c r="A63" i="26"/>
  <c r="A64" i="26"/>
  <c r="A65" i="26"/>
  <c r="A66" i="26"/>
  <c r="A67" i="26"/>
  <c r="A68" i="26"/>
  <c r="A69" i="26"/>
  <c r="A70" i="26"/>
  <c r="A71" i="26"/>
  <c r="A72" i="26"/>
  <c r="A73" i="26"/>
  <c r="A74" i="26"/>
  <c r="A75" i="26"/>
  <c r="A76" i="26"/>
  <c r="A77" i="26"/>
  <c r="A78" i="26"/>
  <c r="A79" i="26"/>
  <c r="A80" i="26"/>
  <c r="A81" i="26"/>
  <c r="A82" i="26"/>
  <c r="A83" i="26"/>
  <c r="A84" i="26"/>
  <c r="A85" i="26"/>
  <c r="A86" i="26"/>
  <c r="A87" i="26"/>
  <c r="A88" i="26"/>
  <c r="A89" i="26"/>
  <c r="A90" i="26"/>
  <c r="A91" i="26"/>
  <c r="A92" i="26"/>
  <c r="A93" i="26"/>
  <c r="A94" i="26"/>
  <c r="A95" i="26"/>
  <c r="A96" i="26"/>
  <c r="A97" i="26"/>
  <c r="A98" i="26"/>
  <c r="A99" i="26"/>
  <c r="A100" i="26"/>
  <c r="A101" i="26"/>
  <c r="A102" i="26"/>
  <c r="A103" i="26"/>
  <c r="A104" i="26"/>
  <c r="A105" i="26"/>
  <c r="A106" i="26"/>
  <c r="A107" i="26"/>
  <c r="A108" i="26"/>
  <c r="A4" i="26"/>
  <c r="A108" i="24"/>
  <c r="A107" i="24"/>
  <c r="A106" i="24"/>
  <c r="A105" i="24"/>
  <c r="A104" i="24"/>
  <c r="A103" i="24"/>
  <c r="A102" i="24"/>
  <c r="A101" i="24"/>
  <c r="A100" i="24"/>
  <c r="A99" i="24"/>
  <c r="A98" i="24"/>
  <c r="A97" i="24"/>
  <c r="A96" i="24"/>
  <c r="A95" i="24"/>
  <c r="A94" i="24"/>
  <c r="A93" i="24"/>
  <c r="A92" i="24"/>
  <c r="A91" i="24"/>
  <c r="A90" i="24"/>
  <c r="A89" i="24"/>
  <c r="A88" i="24"/>
  <c r="A87" i="24"/>
  <c r="A86" i="24"/>
  <c r="A85" i="24"/>
  <c r="A84" i="24"/>
  <c r="A83" i="24"/>
  <c r="A82" i="24"/>
  <c r="A81" i="24"/>
  <c r="A80" i="24"/>
  <c r="A79" i="24"/>
  <c r="A78" i="24"/>
  <c r="A77" i="24"/>
  <c r="A76" i="24"/>
  <c r="A75" i="24"/>
  <c r="A74" i="24"/>
  <c r="A73" i="24"/>
  <c r="A72" i="24"/>
  <c r="A71" i="24"/>
  <c r="A70" i="24"/>
  <c r="A69" i="24"/>
  <c r="A68" i="24"/>
  <c r="A67" i="24"/>
  <c r="A66" i="24"/>
  <c r="A65" i="24"/>
  <c r="A64" i="24"/>
  <c r="A63" i="24"/>
  <c r="A62" i="24"/>
  <c r="A61" i="24"/>
  <c r="A60" i="24"/>
  <c r="A59" i="24"/>
  <c r="A58" i="24"/>
  <c r="A57" i="24"/>
  <c r="A56" i="24"/>
  <c r="A55" i="24"/>
  <c r="A54" i="24"/>
  <c r="A53" i="24"/>
  <c r="A52" i="24"/>
  <c r="A51" i="24"/>
  <c r="A50" i="24"/>
  <c r="A49" i="24"/>
  <c r="A48" i="24"/>
  <c r="A47" i="24"/>
  <c r="A46" i="24"/>
  <c r="A45" i="24"/>
  <c r="A44" i="24"/>
  <c r="A43" i="24"/>
  <c r="A42" i="24"/>
  <c r="A41" i="24"/>
  <c r="A40" i="24"/>
  <c r="A39" i="24"/>
  <c r="A38" i="24"/>
  <c r="A37" i="24"/>
  <c r="A36" i="24"/>
  <c r="A35" i="24"/>
  <c r="A34" i="24"/>
  <c r="A33" i="24"/>
  <c r="A32" i="24"/>
  <c r="A31" i="24"/>
  <c r="A30" i="24"/>
  <c r="A29" i="24"/>
  <c r="A28" i="24"/>
  <c r="A27" i="24"/>
  <c r="A26" i="24"/>
  <c r="A25" i="24"/>
  <c r="A24" i="24"/>
  <c r="A23" i="24"/>
  <c r="A22" i="24"/>
  <c r="A21" i="24"/>
  <c r="A20" i="24"/>
  <c r="A19" i="24"/>
  <c r="A18" i="24"/>
  <c r="A17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108" i="23"/>
  <c r="A107" i="23"/>
  <c r="A106" i="23"/>
  <c r="A105" i="23"/>
  <c r="A104" i="23"/>
  <c r="A103" i="23"/>
  <c r="A102" i="23"/>
  <c r="A101" i="23"/>
  <c r="A100" i="23"/>
  <c r="A99" i="23"/>
  <c r="A98" i="23"/>
  <c r="A97" i="23"/>
  <c r="A96" i="23"/>
  <c r="A95" i="23"/>
  <c r="A94" i="23"/>
  <c r="A93" i="23"/>
  <c r="A92" i="23"/>
  <c r="A91" i="23"/>
  <c r="A90" i="23"/>
  <c r="A89" i="23"/>
  <c r="A88" i="23"/>
  <c r="A87" i="23"/>
  <c r="A86" i="23"/>
  <c r="A85" i="23"/>
  <c r="A84" i="23"/>
  <c r="A83" i="23"/>
  <c r="A82" i="23"/>
  <c r="A81" i="23"/>
  <c r="A80" i="23"/>
  <c r="A79" i="23"/>
  <c r="A78" i="23"/>
  <c r="A77" i="23"/>
  <c r="A76" i="23"/>
  <c r="A75" i="23"/>
  <c r="A74" i="23"/>
  <c r="A73" i="23"/>
  <c r="A72" i="23"/>
  <c r="A71" i="23"/>
  <c r="A70" i="23"/>
  <c r="A69" i="23"/>
  <c r="A68" i="23"/>
  <c r="A67" i="23"/>
  <c r="A66" i="23"/>
  <c r="A65" i="23"/>
  <c r="A64" i="23"/>
  <c r="A63" i="23"/>
  <c r="A62" i="23"/>
  <c r="A61" i="23"/>
  <c r="A60" i="23"/>
  <c r="A59" i="23"/>
  <c r="A58" i="23"/>
  <c r="A57" i="23"/>
  <c r="A56" i="23"/>
  <c r="A55" i="23"/>
  <c r="A54" i="23"/>
  <c r="A53" i="23"/>
  <c r="A52" i="23"/>
  <c r="A51" i="23"/>
  <c r="A50" i="23"/>
  <c r="A49" i="23"/>
  <c r="A48" i="23"/>
  <c r="A47" i="23"/>
  <c r="A46" i="23"/>
  <c r="A45" i="23"/>
  <c r="A44" i="23"/>
  <c r="A43" i="23"/>
  <c r="A42" i="23"/>
  <c r="A41" i="23"/>
  <c r="A40" i="23"/>
  <c r="A39" i="23"/>
  <c r="A38" i="23"/>
  <c r="A37" i="23"/>
  <c r="A36" i="23"/>
  <c r="A35" i="23"/>
  <c r="A34" i="23"/>
  <c r="A33" i="23"/>
  <c r="A32" i="23"/>
  <c r="A31" i="23"/>
  <c r="A30" i="23"/>
  <c r="A29" i="23"/>
  <c r="A28" i="23"/>
  <c r="A27" i="23"/>
  <c r="A26" i="23"/>
  <c r="A25" i="23"/>
  <c r="A24" i="23"/>
  <c r="A23" i="23"/>
  <c r="A22" i="23"/>
  <c r="A21" i="23"/>
  <c r="A20" i="23"/>
  <c r="A19" i="23"/>
  <c r="A18" i="23"/>
  <c r="A17" i="23"/>
  <c r="A16" i="23"/>
  <c r="A15" i="23"/>
  <c r="A14" i="23"/>
  <c r="A13" i="23"/>
  <c r="A12" i="23"/>
  <c r="A11" i="23"/>
  <c r="A10" i="23"/>
  <c r="A9" i="23"/>
  <c r="A8" i="23"/>
  <c r="A7" i="23"/>
  <c r="A6" i="23"/>
  <c r="A5" i="23"/>
  <c r="A4" i="23"/>
  <c r="A108" i="22"/>
  <c r="A107" i="22"/>
  <c r="A106" i="22"/>
  <c r="A105" i="22"/>
  <c r="A104" i="22"/>
  <c r="A103" i="22"/>
  <c r="A102" i="22"/>
  <c r="A101" i="22"/>
  <c r="A100" i="22"/>
  <c r="A99" i="22"/>
  <c r="A98" i="22"/>
  <c r="A97" i="22"/>
  <c r="A96" i="22"/>
  <c r="A95" i="22"/>
  <c r="A94" i="22"/>
  <c r="A93" i="22"/>
  <c r="A92" i="22"/>
  <c r="A91" i="22"/>
  <c r="A90" i="22"/>
  <c r="A89" i="22"/>
  <c r="A88" i="22"/>
  <c r="A87" i="22"/>
  <c r="A86" i="22"/>
  <c r="A85" i="22"/>
  <c r="A84" i="22"/>
  <c r="A83" i="22"/>
  <c r="A82" i="22"/>
  <c r="A81" i="22"/>
  <c r="A80" i="22"/>
  <c r="A79" i="22"/>
  <c r="A78" i="22"/>
  <c r="A77" i="22"/>
  <c r="A76" i="22"/>
  <c r="A75" i="22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7" i="22"/>
  <c r="A56" i="22"/>
  <c r="A55" i="22"/>
  <c r="A54" i="22"/>
  <c r="A53" i="22"/>
  <c r="A52" i="22"/>
  <c r="A51" i="22"/>
  <c r="A50" i="22"/>
  <c r="A49" i="22"/>
  <c r="A48" i="22"/>
  <c r="A47" i="22"/>
  <c r="A46" i="22"/>
  <c r="A45" i="22"/>
  <c r="A44" i="22"/>
  <c r="A43" i="22"/>
  <c r="A42" i="22"/>
  <c r="A41" i="22"/>
  <c r="A40" i="22"/>
  <c r="A39" i="22"/>
  <c r="A38" i="22"/>
  <c r="A37" i="22"/>
  <c r="A36" i="22"/>
  <c r="A35" i="22"/>
  <c r="A34" i="22"/>
  <c r="A33" i="22"/>
  <c r="A32" i="22"/>
  <c r="A31" i="22"/>
  <c r="A30" i="22"/>
  <c r="A29" i="22"/>
  <c r="A28" i="22"/>
  <c r="A27" i="22"/>
  <c r="A26" i="22"/>
  <c r="A25" i="22"/>
  <c r="A24" i="22"/>
  <c r="A23" i="22"/>
  <c r="A22" i="22"/>
  <c r="A21" i="22"/>
  <c r="A20" i="22"/>
  <c r="A19" i="22"/>
  <c r="A18" i="22"/>
  <c r="A17" i="22"/>
  <c r="A16" i="22"/>
  <c r="A15" i="22"/>
  <c r="A14" i="22"/>
  <c r="A13" i="22"/>
  <c r="A12" i="22"/>
  <c r="A11" i="22"/>
  <c r="A10" i="22"/>
  <c r="A9" i="22"/>
  <c r="A8" i="22"/>
  <c r="A7" i="22"/>
  <c r="A6" i="22"/>
  <c r="A5" i="22"/>
  <c r="A4" i="22"/>
  <c r="A108" i="21"/>
  <c r="A107" i="21"/>
  <c r="A106" i="21"/>
  <c r="A105" i="21"/>
  <c r="A104" i="21"/>
  <c r="A103" i="21"/>
  <c r="A102" i="21"/>
  <c r="A101" i="21"/>
  <c r="A100" i="21"/>
  <c r="A99" i="21"/>
  <c r="A98" i="21"/>
  <c r="A97" i="21"/>
  <c r="A96" i="21"/>
  <c r="A95" i="21"/>
  <c r="A94" i="21"/>
  <c r="A93" i="21"/>
  <c r="A92" i="21"/>
  <c r="A91" i="21"/>
  <c r="A90" i="21"/>
  <c r="A89" i="21"/>
  <c r="A88" i="21"/>
  <c r="A87" i="21"/>
  <c r="A86" i="21"/>
  <c r="A85" i="21"/>
  <c r="A84" i="21"/>
  <c r="A83" i="21"/>
  <c r="A82" i="21"/>
  <c r="A81" i="21"/>
  <c r="A80" i="21"/>
  <c r="A79" i="21"/>
  <c r="A78" i="21"/>
  <c r="A77" i="21"/>
  <c r="A76" i="21"/>
  <c r="A75" i="21"/>
  <c r="A74" i="21"/>
  <c r="A73" i="21"/>
  <c r="A72" i="21"/>
  <c r="A71" i="21"/>
  <c r="A70" i="21"/>
  <c r="A69" i="21"/>
  <c r="A68" i="21"/>
  <c r="A67" i="21"/>
  <c r="A66" i="21"/>
  <c r="A65" i="21"/>
  <c r="A64" i="21"/>
  <c r="A63" i="21"/>
  <c r="A62" i="21"/>
  <c r="A61" i="21"/>
  <c r="A60" i="21"/>
  <c r="A59" i="21"/>
  <c r="A58" i="21"/>
  <c r="A57" i="21"/>
  <c r="A56" i="21"/>
  <c r="A55" i="21"/>
  <c r="A54" i="21"/>
  <c r="A53" i="21"/>
  <c r="A52" i="21"/>
  <c r="A51" i="21"/>
  <c r="A50" i="21"/>
  <c r="A49" i="21"/>
  <c r="A48" i="21"/>
  <c r="A47" i="21"/>
  <c r="A46" i="21"/>
  <c r="A45" i="21"/>
  <c r="A44" i="21"/>
  <c r="A43" i="21"/>
  <c r="A42" i="21"/>
  <c r="A41" i="21"/>
  <c r="A40" i="21"/>
  <c r="A39" i="21"/>
  <c r="A38" i="21"/>
  <c r="A37" i="21"/>
  <c r="A36" i="21"/>
  <c r="A35" i="21"/>
  <c r="A34" i="21"/>
  <c r="A33" i="21"/>
  <c r="A32" i="21"/>
  <c r="A31" i="21"/>
  <c r="A30" i="21"/>
  <c r="A29" i="21"/>
  <c r="A28" i="21"/>
  <c r="A27" i="21"/>
  <c r="A26" i="21"/>
  <c r="A25" i="21"/>
  <c r="A24" i="21"/>
  <c r="A23" i="21"/>
  <c r="A22" i="21"/>
  <c r="A21" i="21"/>
  <c r="A20" i="21"/>
  <c r="A19" i="21"/>
  <c r="A18" i="21"/>
  <c r="A17" i="21"/>
  <c r="A16" i="21"/>
  <c r="A15" i="21"/>
  <c r="A14" i="21"/>
  <c r="A13" i="21"/>
  <c r="A12" i="21"/>
  <c r="A11" i="21"/>
  <c r="A10" i="21"/>
  <c r="A9" i="21"/>
  <c r="A8" i="21"/>
  <c r="A7" i="21"/>
  <c r="A6" i="21"/>
  <c r="A5" i="21"/>
  <c r="A4" i="21"/>
  <c r="A108" i="20"/>
  <c r="A107" i="20"/>
  <c r="A106" i="20"/>
  <c r="A105" i="20"/>
  <c r="A104" i="20"/>
  <c r="A103" i="20"/>
  <c r="A102" i="20"/>
  <c r="A101" i="20"/>
  <c r="A100" i="20"/>
  <c r="A99" i="20"/>
  <c r="A98" i="20"/>
  <c r="A97" i="20"/>
  <c r="A96" i="20"/>
  <c r="A95" i="20"/>
  <c r="A94" i="20"/>
  <c r="A93" i="20"/>
  <c r="A92" i="20"/>
  <c r="A91" i="20"/>
  <c r="A90" i="20"/>
  <c r="A89" i="20"/>
  <c r="A88" i="20"/>
  <c r="A87" i="20"/>
  <c r="A86" i="20"/>
  <c r="A85" i="20"/>
  <c r="A84" i="20"/>
  <c r="A83" i="20"/>
  <c r="A82" i="20"/>
  <c r="A81" i="20"/>
  <c r="A80" i="20"/>
  <c r="A79" i="20"/>
  <c r="A78" i="20"/>
  <c r="A77" i="20"/>
  <c r="A76" i="20"/>
  <c r="A75" i="20"/>
  <c r="A74" i="20"/>
  <c r="A73" i="20"/>
  <c r="A72" i="20"/>
  <c r="A71" i="20"/>
  <c r="A70" i="20"/>
  <c r="A69" i="20"/>
  <c r="A68" i="20"/>
  <c r="A67" i="20"/>
  <c r="A66" i="20"/>
  <c r="A65" i="20"/>
  <c r="A64" i="20"/>
  <c r="A63" i="20"/>
  <c r="A62" i="20"/>
  <c r="A61" i="20"/>
  <c r="A60" i="20"/>
  <c r="A59" i="20"/>
  <c r="A58" i="20"/>
  <c r="A57" i="20"/>
  <c r="A56" i="20"/>
  <c r="A55" i="20"/>
  <c r="A54" i="20"/>
  <c r="A53" i="20"/>
  <c r="A52" i="20"/>
  <c r="A51" i="20"/>
  <c r="A50" i="20"/>
  <c r="A49" i="20"/>
  <c r="A48" i="20"/>
  <c r="A47" i="20"/>
  <c r="A46" i="20"/>
  <c r="A45" i="20"/>
  <c r="A44" i="20"/>
  <c r="A43" i="20"/>
  <c r="A42" i="20"/>
  <c r="A41" i="20"/>
  <c r="A40" i="20"/>
  <c r="A39" i="20"/>
  <c r="A38" i="20"/>
  <c r="A37" i="20"/>
  <c r="A36" i="20"/>
  <c r="A35" i="20"/>
  <c r="A34" i="20"/>
  <c r="A33" i="20"/>
  <c r="A32" i="20"/>
  <c r="A31" i="20"/>
  <c r="A30" i="20"/>
  <c r="A29" i="20"/>
  <c r="A28" i="20"/>
  <c r="A27" i="20"/>
  <c r="A26" i="20"/>
  <c r="A25" i="20"/>
  <c r="A24" i="20"/>
  <c r="A23" i="20"/>
  <c r="A22" i="20"/>
  <c r="A21" i="20"/>
  <c r="A20" i="20"/>
  <c r="A19" i="20"/>
  <c r="A18" i="20"/>
  <c r="A17" i="20"/>
  <c r="A16" i="20"/>
  <c r="A15" i="20"/>
  <c r="A14" i="20"/>
  <c r="A13" i="20"/>
  <c r="A12" i="20"/>
  <c r="A11" i="20"/>
  <c r="A10" i="20"/>
  <c r="A9" i="20"/>
  <c r="A8" i="20"/>
  <c r="A7" i="20"/>
  <c r="A6" i="20"/>
  <c r="A5" i="20"/>
  <c r="A4" i="20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A108" i="18"/>
  <c r="A107" i="18"/>
  <c r="A106" i="18"/>
  <c r="A105" i="18"/>
  <c r="A104" i="18"/>
  <c r="A103" i="18"/>
  <c r="A102" i="18"/>
  <c r="A101" i="18"/>
  <c r="A100" i="18"/>
  <c r="A99" i="18"/>
  <c r="A98" i="18"/>
  <c r="A97" i="18"/>
  <c r="A96" i="18"/>
  <c r="A95" i="18"/>
  <c r="A94" i="18"/>
  <c r="A93" i="18"/>
  <c r="A92" i="18"/>
  <c r="A91" i="18"/>
  <c r="A90" i="18"/>
  <c r="A89" i="18"/>
  <c r="A88" i="18"/>
  <c r="A87" i="18"/>
  <c r="A86" i="18"/>
  <c r="A85" i="18"/>
  <c r="A84" i="18"/>
  <c r="A83" i="18"/>
  <c r="A82" i="18"/>
  <c r="A81" i="18"/>
  <c r="A80" i="18"/>
  <c r="A79" i="18"/>
  <c r="A78" i="18"/>
  <c r="A77" i="18"/>
  <c r="A76" i="18"/>
  <c r="A75" i="18"/>
  <c r="A74" i="18"/>
  <c r="A73" i="18"/>
  <c r="A72" i="18"/>
  <c r="A71" i="18"/>
  <c r="A70" i="18"/>
  <c r="A69" i="18"/>
  <c r="A68" i="18"/>
  <c r="A67" i="18"/>
  <c r="A66" i="18"/>
  <c r="A65" i="18"/>
  <c r="A64" i="18"/>
  <c r="A63" i="18"/>
  <c r="A62" i="18"/>
  <c r="A61" i="18"/>
  <c r="A60" i="18"/>
  <c r="A59" i="18"/>
  <c r="A58" i="18"/>
  <c r="A57" i="18"/>
  <c r="A56" i="18"/>
  <c r="A55" i="18"/>
  <c r="A54" i="18"/>
  <c r="A53" i="18"/>
  <c r="A52" i="18"/>
  <c r="A51" i="18"/>
  <c r="A50" i="18"/>
  <c r="A49" i="18"/>
  <c r="A48" i="18"/>
  <c r="A47" i="18"/>
  <c r="A46" i="18"/>
  <c r="A45" i="18"/>
  <c r="A44" i="18"/>
  <c r="A43" i="18"/>
  <c r="A42" i="18"/>
  <c r="A41" i="18"/>
  <c r="A40" i="18"/>
  <c r="A39" i="18"/>
  <c r="A38" i="18"/>
  <c r="A37" i="18"/>
  <c r="A36" i="18"/>
  <c r="A35" i="18"/>
  <c r="A34" i="18"/>
  <c r="A33" i="18"/>
  <c r="A32" i="18"/>
  <c r="A31" i="18"/>
  <c r="A30" i="18"/>
  <c r="A29" i="18"/>
  <c r="A28" i="18"/>
  <c r="A27" i="18"/>
  <c r="A26" i="18"/>
  <c r="A25" i="18"/>
  <c r="A24" i="18"/>
  <c r="A23" i="18"/>
  <c r="A22" i="18"/>
  <c r="A21" i="18"/>
  <c r="A20" i="18"/>
  <c r="A19" i="18"/>
  <c r="A18" i="18"/>
  <c r="A17" i="18"/>
  <c r="A16" i="18"/>
  <c r="A15" i="18"/>
  <c r="A14" i="18"/>
  <c r="A13" i="18"/>
  <c r="A12" i="18"/>
  <c r="A11" i="18"/>
  <c r="A10" i="18"/>
  <c r="A9" i="18"/>
  <c r="A8" i="18"/>
  <c r="A7" i="18"/>
  <c r="A6" i="18"/>
  <c r="A5" i="18"/>
  <c r="A4" i="18"/>
  <c r="A108" i="17"/>
  <c r="A107" i="17"/>
  <c r="A106" i="17"/>
  <c r="A105" i="17"/>
  <c r="A104" i="17"/>
  <c r="A103" i="17"/>
  <c r="A102" i="17"/>
  <c r="A101" i="17"/>
  <c r="A100" i="17"/>
  <c r="A99" i="17"/>
  <c r="A98" i="17"/>
  <c r="A97" i="17"/>
  <c r="A96" i="17"/>
  <c r="A95" i="17"/>
  <c r="A94" i="17"/>
  <c r="A93" i="17"/>
  <c r="A92" i="17"/>
  <c r="A91" i="17"/>
  <c r="A90" i="17"/>
  <c r="A89" i="17"/>
  <c r="A88" i="17"/>
  <c r="A87" i="17"/>
  <c r="A86" i="17"/>
  <c r="A85" i="17"/>
  <c r="A84" i="17"/>
  <c r="A83" i="17"/>
  <c r="A82" i="17"/>
  <c r="A81" i="17"/>
  <c r="A80" i="17"/>
  <c r="A79" i="17"/>
  <c r="A78" i="17"/>
  <c r="A77" i="17"/>
  <c r="A76" i="17"/>
  <c r="A75" i="17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9" i="17"/>
  <c r="A58" i="17"/>
  <c r="A57" i="17"/>
  <c r="A56" i="17"/>
  <c r="A55" i="17"/>
  <c r="A54" i="17"/>
  <c r="A53" i="17"/>
  <c r="A52" i="17"/>
  <c r="A51" i="17"/>
  <c r="A50" i="17"/>
  <c r="A49" i="17"/>
  <c r="A48" i="17"/>
  <c r="A47" i="17"/>
  <c r="A46" i="17"/>
  <c r="A45" i="17"/>
  <c r="A44" i="17"/>
  <c r="A43" i="17"/>
  <c r="A42" i="17"/>
  <c r="A41" i="17"/>
  <c r="A40" i="17"/>
  <c r="A39" i="17"/>
  <c r="A38" i="17"/>
  <c r="A37" i="17"/>
  <c r="A36" i="17"/>
  <c r="A35" i="17"/>
  <c r="A34" i="17"/>
  <c r="A33" i="17"/>
  <c r="A32" i="17"/>
  <c r="A31" i="17"/>
  <c r="A30" i="17"/>
  <c r="A29" i="17"/>
  <c r="A28" i="17"/>
  <c r="A27" i="17"/>
  <c r="A26" i="17"/>
  <c r="A25" i="17"/>
  <c r="A24" i="17"/>
  <c r="A23" i="17"/>
  <c r="A22" i="17"/>
  <c r="A21" i="17"/>
  <c r="A20" i="17"/>
  <c r="A19" i="17"/>
  <c r="A18" i="17"/>
  <c r="A17" i="17"/>
  <c r="A16" i="17"/>
  <c r="A15" i="17"/>
  <c r="A14" i="17"/>
  <c r="A13" i="17"/>
  <c r="A12" i="17"/>
  <c r="A11" i="17"/>
  <c r="A10" i="17"/>
  <c r="A9" i="17"/>
  <c r="A8" i="17"/>
  <c r="A7" i="17"/>
  <c r="A6" i="17"/>
  <c r="A5" i="17"/>
  <c r="A4" i="17"/>
  <c r="A108" i="16"/>
  <c r="A107" i="16"/>
  <c r="A106" i="16"/>
  <c r="A105" i="16"/>
  <c r="A104" i="16"/>
  <c r="A103" i="16"/>
  <c r="A102" i="16"/>
  <c r="A101" i="16"/>
  <c r="A100" i="16"/>
  <c r="A99" i="16"/>
  <c r="A98" i="16"/>
  <c r="A97" i="16"/>
  <c r="A96" i="16"/>
  <c r="A95" i="16"/>
  <c r="A94" i="16"/>
  <c r="A93" i="16"/>
  <c r="A92" i="16"/>
  <c r="A91" i="16"/>
  <c r="A90" i="16"/>
  <c r="A89" i="16"/>
  <c r="A88" i="16"/>
  <c r="A87" i="16"/>
  <c r="A86" i="16"/>
  <c r="A85" i="16"/>
  <c r="A84" i="16"/>
  <c r="A83" i="16"/>
  <c r="A82" i="16"/>
  <c r="A81" i="16"/>
  <c r="A80" i="16"/>
  <c r="A79" i="16"/>
  <c r="A78" i="16"/>
  <c r="A77" i="16"/>
  <c r="A76" i="16"/>
  <c r="A75" i="16"/>
  <c r="A74" i="16"/>
  <c r="A73" i="16"/>
  <c r="A72" i="16"/>
  <c r="A71" i="16"/>
  <c r="A70" i="16"/>
  <c r="A69" i="16"/>
  <c r="A68" i="16"/>
  <c r="A67" i="16"/>
  <c r="A66" i="16"/>
  <c r="A65" i="16"/>
  <c r="A64" i="16"/>
  <c r="A63" i="16"/>
  <c r="A62" i="16"/>
  <c r="A61" i="16"/>
  <c r="A60" i="16"/>
  <c r="A59" i="16"/>
  <c r="A58" i="16"/>
  <c r="A57" i="16"/>
  <c r="A56" i="16"/>
  <c r="A55" i="16"/>
  <c r="A54" i="16"/>
  <c r="A53" i="16"/>
  <c r="A52" i="16"/>
  <c r="A51" i="16"/>
  <c r="A50" i="16"/>
  <c r="A49" i="16"/>
  <c r="A48" i="16"/>
  <c r="A47" i="16"/>
  <c r="A46" i="16"/>
  <c r="A45" i="16"/>
  <c r="A44" i="16"/>
  <c r="A43" i="16"/>
  <c r="A42" i="16"/>
  <c r="A41" i="16"/>
  <c r="A40" i="16"/>
  <c r="A39" i="16"/>
  <c r="A38" i="16"/>
  <c r="A37" i="16"/>
  <c r="A36" i="16"/>
  <c r="A35" i="16"/>
  <c r="A34" i="16"/>
  <c r="A33" i="16"/>
  <c r="A32" i="16"/>
  <c r="A31" i="16"/>
  <c r="A30" i="16"/>
  <c r="A29" i="16"/>
  <c r="A28" i="16"/>
  <c r="A27" i="16"/>
  <c r="A26" i="16"/>
  <c r="A25" i="16"/>
  <c r="A24" i="16"/>
  <c r="A23" i="16"/>
  <c r="A22" i="16"/>
  <c r="A21" i="16"/>
  <c r="A20" i="16"/>
  <c r="A19" i="16"/>
  <c r="A18" i="16"/>
  <c r="A17" i="16"/>
  <c r="A16" i="16"/>
  <c r="A15" i="16"/>
  <c r="A14" i="16"/>
  <c r="A13" i="16"/>
  <c r="A12" i="16"/>
  <c r="A11" i="16"/>
  <c r="A10" i="16"/>
  <c r="A9" i="16"/>
  <c r="A8" i="16"/>
  <c r="A7" i="16"/>
  <c r="A6" i="16"/>
  <c r="A5" i="16"/>
  <c r="A4" i="16"/>
  <c r="A108" i="14"/>
  <c r="A107" i="14"/>
  <c r="A106" i="14"/>
  <c r="A105" i="14"/>
  <c r="A104" i="14"/>
  <c r="A103" i="14"/>
  <c r="A102" i="14"/>
  <c r="A101" i="14"/>
  <c r="A100" i="14"/>
  <c r="A99" i="14"/>
  <c r="A98" i="14"/>
  <c r="A97" i="14"/>
  <c r="A96" i="14"/>
  <c r="A95" i="14"/>
  <c r="A94" i="14"/>
  <c r="A93" i="14"/>
  <c r="A92" i="14"/>
  <c r="A91" i="14"/>
  <c r="A90" i="14"/>
  <c r="A89" i="14"/>
  <c r="A88" i="14"/>
  <c r="A87" i="14"/>
  <c r="A86" i="14"/>
  <c r="A85" i="14"/>
  <c r="A84" i="14"/>
  <c r="A83" i="14"/>
  <c r="A82" i="14"/>
  <c r="A81" i="14"/>
  <c r="A80" i="14"/>
  <c r="A79" i="14"/>
  <c r="A78" i="14"/>
  <c r="A77" i="14"/>
  <c r="A76" i="14"/>
  <c r="A75" i="14"/>
  <c r="A74" i="14"/>
  <c r="A73" i="14"/>
  <c r="A72" i="14"/>
  <c r="A71" i="14"/>
  <c r="A70" i="14"/>
  <c r="A69" i="14"/>
  <c r="A68" i="14"/>
  <c r="A67" i="14"/>
  <c r="A66" i="14"/>
  <c r="A65" i="14"/>
  <c r="A64" i="14"/>
  <c r="A63" i="14"/>
  <c r="A62" i="14"/>
  <c r="A61" i="14"/>
  <c r="A60" i="14"/>
  <c r="A59" i="14"/>
  <c r="A58" i="14"/>
  <c r="A57" i="14"/>
  <c r="A56" i="14"/>
  <c r="A55" i="14"/>
  <c r="A54" i="14"/>
  <c r="A53" i="14"/>
  <c r="A52" i="14"/>
  <c r="A51" i="14"/>
  <c r="A50" i="14"/>
  <c r="A49" i="14"/>
  <c r="A48" i="14"/>
  <c r="A47" i="14"/>
  <c r="A46" i="14"/>
  <c r="A45" i="14"/>
  <c r="A44" i="14"/>
  <c r="A43" i="14"/>
  <c r="A42" i="14"/>
  <c r="A41" i="14"/>
  <c r="A40" i="14"/>
  <c r="A39" i="14"/>
  <c r="A38" i="14"/>
  <c r="A37" i="14"/>
  <c r="A36" i="14"/>
  <c r="A35" i="14"/>
  <c r="A34" i="14"/>
  <c r="A33" i="14"/>
  <c r="A32" i="14"/>
  <c r="A31" i="14"/>
  <c r="A30" i="14"/>
  <c r="A29" i="14"/>
  <c r="A28" i="14"/>
  <c r="A27" i="14"/>
  <c r="A26" i="14"/>
  <c r="A25" i="14"/>
  <c r="A24" i="14"/>
  <c r="A23" i="14"/>
  <c r="A22" i="14"/>
  <c r="A21" i="14"/>
  <c r="A20" i="14"/>
  <c r="A19" i="14"/>
  <c r="A18" i="14"/>
  <c r="A17" i="14"/>
  <c r="A16" i="14"/>
  <c r="A15" i="14"/>
  <c r="A14" i="14"/>
  <c r="A13" i="14"/>
  <c r="A12" i="14"/>
  <c r="A11" i="14"/>
  <c r="A10" i="14"/>
  <c r="A9" i="14"/>
  <c r="A8" i="14"/>
  <c r="A7" i="14"/>
  <c r="A6" i="14"/>
  <c r="A5" i="14"/>
  <c r="A4" i="14"/>
  <c r="A108" i="15"/>
  <c r="A107" i="15"/>
  <c r="A106" i="15"/>
  <c r="A105" i="15"/>
  <c r="A104" i="15"/>
  <c r="A103" i="15"/>
  <c r="A102" i="15"/>
  <c r="A101" i="15"/>
  <c r="A100" i="15"/>
  <c r="A99" i="15"/>
  <c r="A98" i="15"/>
  <c r="A97" i="15"/>
  <c r="A96" i="15"/>
  <c r="A95" i="15"/>
  <c r="A94" i="15"/>
  <c r="A93" i="15"/>
  <c r="A92" i="15"/>
  <c r="A91" i="15"/>
  <c r="A90" i="15"/>
  <c r="A89" i="15"/>
  <c r="A88" i="15"/>
  <c r="A87" i="15"/>
  <c r="A86" i="15"/>
  <c r="A85" i="15"/>
  <c r="A84" i="15"/>
  <c r="A83" i="15"/>
  <c r="A82" i="15"/>
  <c r="A81" i="15"/>
  <c r="A80" i="15"/>
  <c r="A79" i="15"/>
  <c r="A78" i="15"/>
  <c r="A77" i="15"/>
  <c r="A76" i="15"/>
  <c r="A75" i="15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9" i="15"/>
  <c r="A58" i="15"/>
  <c r="A57" i="15"/>
  <c r="A56" i="15"/>
  <c r="A55" i="15"/>
  <c r="A54" i="15"/>
  <c r="A53" i="15"/>
  <c r="A52" i="15"/>
  <c r="A51" i="15"/>
  <c r="A50" i="15"/>
  <c r="A49" i="15"/>
  <c r="A48" i="15"/>
  <c r="A47" i="15"/>
  <c r="A46" i="15"/>
  <c r="A45" i="15"/>
  <c r="A44" i="15"/>
  <c r="A43" i="15"/>
  <c r="A42" i="15"/>
  <c r="A41" i="15"/>
  <c r="A40" i="15"/>
  <c r="A39" i="15"/>
  <c r="A38" i="15"/>
  <c r="A37" i="15"/>
  <c r="A36" i="15"/>
  <c r="A35" i="15"/>
  <c r="A34" i="15"/>
  <c r="A33" i="15"/>
  <c r="A32" i="15"/>
  <c r="A31" i="15"/>
  <c r="A30" i="15"/>
  <c r="A29" i="15"/>
  <c r="A28" i="15"/>
  <c r="A27" i="15"/>
  <c r="A26" i="15"/>
  <c r="A25" i="15"/>
  <c r="A24" i="15"/>
  <c r="A23" i="15"/>
  <c r="A22" i="15"/>
  <c r="A21" i="15"/>
  <c r="A20" i="15"/>
  <c r="A19" i="15"/>
  <c r="A18" i="15"/>
  <c r="A17" i="15"/>
  <c r="A16" i="15"/>
  <c r="A15" i="15"/>
  <c r="A14" i="15"/>
  <c r="A13" i="15"/>
  <c r="A12" i="15"/>
  <c r="A11" i="15"/>
  <c r="A10" i="15"/>
  <c r="A9" i="15"/>
  <c r="A8" i="15"/>
  <c r="A7" i="15"/>
  <c r="A6" i="15"/>
  <c r="A5" i="15"/>
  <c r="A4" i="15"/>
  <c r="A108" i="12"/>
  <c r="A107" i="12"/>
  <c r="A106" i="12"/>
  <c r="A105" i="12"/>
  <c r="A104" i="12"/>
  <c r="A103" i="12"/>
  <c r="A102" i="12"/>
  <c r="A101" i="12"/>
  <c r="A100" i="12"/>
  <c r="A99" i="12"/>
  <c r="A98" i="12"/>
  <c r="A97" i="12"/>
  <c r="A96" i="12"/>
  <c r="A95" i="12"/>
  <c r="A94" i="12"/>
  <c r="A93" i="12"/>
  <c r="A92" i="12"/>
  <c r="A91" i="12"/>
  <c r="A90" i="12"/>
  <c r="A89" i="12"/>
  <c r="A88" i="12"/>
  <c r="A87" i="12"/>
  <c r="A86" i="12"/>
  <c r="A85" i="12"/>
  <c r="A84" i="12"/>
  <c r="A83" i="12"/>
  <c r="A82" i="12"/>
  <c r="A81" i="12"/>
  <c r="A80" i="12"/>
  <c r="A79" i="12"/>
  <c r="A78" i="12"/>
  <c r="A77" i="12"/>
  <c r="A76" i="12"/>
  <c r="A75" i="12"/>
  <c r="A74" i="12"/>
  <c r="A73" i="12"/>
  <c r="A72" i="12"/>
  <c r="A71" i="12"/>
  <c r="A70" i="12"/>
  <c r="A69" i="12"/>
  <c r="A68" i="12"/>
  <c r="A67" i="12"/>
  <c r="A66" i="12"/>
  <c r="A65" i="12"/>
  <c r="A64" i="12"/>
  <c r="A63" i="12"/>
  <c r="A62" i="12"/>
  <c r="A61" i="12"/>
  <c r="A60" i="12"/>
  <c r="A59" i="12"/>
  <c r="A58" i="12"/>
  <c r="A57" i="12"/>
  <c r="A56" i="12"/>
  <c r="A55" i="12"/>
  <c r="A54" i="12"/>
  <c r="A53" i="12"/>
  <c r="A52" i="12"/>
  <c r="A51" i="12"/>
  <c r="A50" i="12"/>
  <c r="A49" i="12"/>
  <c r="A48" i="12"/>
  <c r="A47" i="12"/>
  <c r="A46" i="12"/>
  <c r="A45" i="12"/>
  <c r="A44" i="12"/>
  <c r="A43" i="12"/>
  <c r="A42" i="12"/>
  <c r="A41" i="12"/>
  <c r="A40" i="12"/>
  <c r="A39" i="12"/>
  <c r="A38" i="12"/>
  <c r="A37" i="12"/>
  <c r="A36" i="12"/>
  <c r="A35" i="12"/>
  <c r="A34" i="12"/>
  <c r="A33" i="12"/>
  <c r="A32" i="12"/>
  <c r="A31" i="12"/>
  <c r="A30" i="12"/>
  <c r="A29" i="12"/>
  <c r="A28" i="12"/>
  <c r="A27" i="12"/>
  <c r="A26" i="12"/>
  <c r="A25" i="12"/>
  <c r="A24" i="12"/>
  <c r="A23" i="12"/>
  <c r="A22" i="12"/>
  <c r="A21" i="12"/>
  <c r="A20" i="12"/>
  <c r="A19" i="12"/>
  <c r="A18" i="12"/>
  <c r="A17" i="12"/>
  <c r="A16" i="12"/>
  <c r="A15" i="12"/>
  <c r="A14" i="12"/>
  <c r="A13" i="12"/>
  <c r="A12" i="12"/>
  <c r="A11" i="12"/>
  <c r="A10" i="12"/>
  <c r="A9" i="12"/>
  <c r="A8" i="12"/>
  <c r="A7" i="12"/>
  <c r="A6" i="12"/>
  <c r="A5" i="12"/>
  <c r="A4" i="12"/>
  <c r="A108" i="13"/>
  <c r="A107" i="13"/>
  <c r="A106" i="13"/>
  <c r="A105" i="13"/>
  <c r="A104" i="13"/>
  <c r="A103" i="13"/>
  <c r="A102" i="13"/>
  <c r="A101" i="13"/>
  <c r="A100" i="13"/>
  <c r="A99" i="13"/>
  <c r="A98" i="13"/>
  <c r="A97" i="13"/>
  <c r="A96" i="13"/>
  <c r="A95" i="13"/>
  <c r="A94" i="13"/>
  <c r="A93" i="13"/>
  <c r="A92" i="13"/>
  <c r="A91" i="13"/>
  <c r="A90" i="13"/>
  <c r="A89" i="13"/>
  <c r="A88" i="13"/>
  <c r="A87" i="13"/>
  <c r="A86" i="13"/>
  <c r="A85" i="13"/>
  <c r="A84" i="13"/>
  <c r="A83" i="13"/>
  <c r="A82" i="13"/>
  <c r="A81" i="13"/>
  <c r="A80" i="13"/>
  <c r="A79" i="13"/>
  <c r="A78" i="13"/>
  <c r="A77" i="13"/>
  <c r="A76" i="13"/>
  <c r="A75" i="13"/>
  <c r="A74" i="13"/>
  <c r="A73" i="13"/>
  <c r="A72" i="13"/>
  <c r="A71" i="13"/>
  <c r="A70" i="13"/>
  <c r="A69" i="13"/>
  <c r="A68" i="13"/>
  <c r="A67" i="13"/>
  <c r="A66" i="13"/>
  <c r="A65" i="13"/>
  <c r="A64" i="13"/>
  <c r="A63" i="13"/>
  <c r="A62" i="13"/>
  <c r="A61" i="13"/>
  <c r="A60" i="13"/>
  <c r="A59" i="13"/>
  <c r="A58" i="13"/>
  <c r="A57" i="13"/>
  <c r="A56" i="13"/>
  <c r="A55" i="13"/>
  <c r="A54" i="13"/>
  <c r="A53" i="13"/>
  <c r="A52" i="13"/>
  <c r="A51" i="13"/>
  <c r="A50" i="13"/>
  <c r="A49" i="13"/>
  <c r="A48" i="13"/>
  <c r="A47" i="13"/>
  <c r="A46" i="13"/>
  <c r="A45" i="13"/>
  <c r="A44" i="13"/>
  <c r="A43" i="13"/>
  <c r="A42" i="13"/>
  <c r="A41" i="13"/>
  <c r="A40" i="13"/>
  <c r="A39" i="13"/>
  <c r="A38" i="13"/>
  <c r="A37" i="13"/>
  <c r="A36" i="13"/>
  <c r="A35" i="13"/>
  <c r="A34" i="13"/>
  <c r="A33" i="13"/>
  <c r="A32" i="13"/>
  <c r="A31" i="13"/>
  <c r="A30" i="13"/>
  <c r="A29" i="13"/>
  <c r="A28" i="13"/>
  <c r="A27" i="13"/>
  <c r="A26" i="13"/>
  <c r="A25" i="13"/>
  <c r="A24" i="13"/>
  <c r="A23" i="13"/>
  <c r="A22" i="13"/>
  <c r="A21" i="13"/>
  <c r="A20" i="13"/>
  <c r="A19" i="13"/>
  <c r="A18" i="13"/>
  <c r="A17" i="13"/>
  <c r="A16" i="13"/>
  <c r="A15" i="13"/>
  <c r="A14" i="13"/>
  <c r="A13" i="13"/>
  <c r="A12" i="13"/>
  <c r="A11" i="13"/>
  <c r="A10" i="13"/>
  <c r="A9" i="13"/>
  <c r="A8" i="13"/>
  <c r="A7" i="13"/>
  <c r="A6" i="13"/>
  <c r="A5" i="13"/>
  <c r="A4" i="13"/>
  <c r="A108" i="11"/>
  <c r="A107" i="11"/>
  <c r="A106" i="11"/>
  <c r="A105" i="11"/>
  <c r="A104" i="11"/>
  <c r="A103" i="11"/>
  <c r="A102" i="11"/>
  <c r="A101" i="11"/>
  <c r="A100" i="11"/>
  <c r="A99" i="11"/>
  <c r="A98" i="11"/>
  <c r="A97" i="11"/>
  <c r="A96" i="11"/>
  <c r="A95" i="11"/>
  <c r="A94" i="11"/>
  <c r="A93" i="11"/>
  <c r="A92" i="11"/>
  <c r="A91" i="11"/>
  <c r="A90" i="11"/>
  <c r="A89" i="11"/>
  <c r="A88" i="11"/>
  <c r="A87" i="11"/>
  <c r="A86" i="11"/>
  <c r="A85" i="11"/>
  <c r="A84" i="11"/>
  <c r="A83" i="11"/>
  <c r="A82" i="11"/>
  <c r="A81" i="11"/>
  <c r="A80" i="11"/>
  <c r="A79" i="11"/>
  <c r="A78" i="11"/>
  <c r="A77" i="11"/>
  <c r="A76" i="11"/>
  <c r="A75" i="11"/>
  <c r="A74" i="11"/>
  <c r="A73" i="11"/>
  <c r="A72" i="11"/>
  <c r="A71" i="11"/>
  <c r="A70" i="11"/>
  <c r="A69" i="11"/>
  <c r="A68" i="11"/>
  <c r="A67" i="11"/>
  <c r="A66" i="11"/>
  <c r="A65" i="11"/>
  <c r="A64" i="11"/>
  <c r="A63" i="11"/>
  <c r="A62" i="11"/>
  <c r="A61" i="11"/>
  <c r="A60" i="11"/>
  <c r="A59" i="11"/>
  <c r="A58" i="11"/>
  <c r="A57" i="11"/>
  <c r="A56" i="11"/>
  <c r="A55" i="11"/>
  <c r="A54" i="11"/>
  <c r="A53" i="11"/>
  <c r="A52" i="11"/>
  <c r="A51" i="11"/>
  <c r="A50" i="11"/>
  <c r="A49" i="11"/>
  <c r="A48" i="11"/>
  <c r="A47" i="11"/>
  <c r="A46" i="11"/>
  <c r="A45" i="11"/>
  <c r="A44" i="11"/>
  <c r="A43" i="11"/>
  <c r="A42" i="11"/>
  <c r="A41" i="11"/>
  <c r="A40" i="11"/>
  <c r="A39" i="11"/>
  <c r="A38" i="11"/>
  <c r="A37" i="11"/>
  <c r="A36" i="11"/>
  <c r="A35" i="11"/>
  <c r="A34" i="11"/>
  <c r="A33" i="11"/>
  <c r="A32" i="11"/>
  <c r="A31" i="11"/>
  <c r="A30" i="11"/>
  <c r="A29" i="11"/>
  <c r="A28" i="11"/>
  <c r="A27" i="11"/>
  <c r="A26" i="11"/>
  <c r="A25" i="11"/>
  <c r="A24" i="11"/>
  <c r="A23" i="11"/>
  <c r="A22" i="11"/>
  <c r="A21" i="11"/>
  <c r="A20" i="11"/>
  <c r="A19" i="11"/>
  <c r="A18" i="11"/>
  <c r="A17" i="11"/>
  <c r="A16" i="11"/>
  <c r="A15" i="11"/>
  <c r="A14" i="11"/>
  <c r="A13" i="11"/>
  <c r="A12" i="11"/>
  <c r="A11" i="11"/>
  <c r="A10" i="11"/>
  <c r="A9" i="11"/>
  <c r="A8" i="11"/>
  <c r="A7" i="11"/>
  <c r="A6" i="11"/>
  <c r="A5" i="11"/>
  <c r="A4" i="11"/>
  <c r="A108" i="10"/>
  <c r="A107" i="10"/>
  <c r="A106" i="10"/>
  <c r="A105" i="10"/>
  <c r="A104" i="10"/>
  <c r="A103" i="10"/>
  <c r="A102" i="10"/>
  <c r="A101" i="10"/>
  <c r="A100" i="10"/>
  <c r="A99" i="10"/>
  <c r="A98" i="10"/>
  <c r="A97" i="10"/>
  <c r="A96" i="10"/>
  <c r="A95" i="10"/>
  <c r="A94" i="10"/>
  <c r="A93" i="10"/>
  <c r="A92" i="10"/>
  <c r="A91" i="10"/>
  <c r="A90" i="10"/>
  <c r="A89" i="10"/>
  <c r="A88" i="10"/>
  <c r="A87" i="10"/>
  <c r="A86" i="10"/>
  <c r="A85" i="10"/>
  <c r="A84" i="10"/>
  <c r="A83" i="10"/>
  <c r="A82" i="10"/>
  <c r="A81" i="10"/>
  <c r="A80" i="10"/>
  <c r="A79" i="10"/>
  <c r="A78" i="10"/>
  <c r="A77" i="10"/>
  <c r="A76" i="10"/>
  <c r="A75" i="10"/>
  <c r="A74" i="10"/>
  <c r="A73" i="10"/>
  <c r="A72" i="10"/>
  <c r="A71" i="10"/>
  <c r="A70" i="10"/>
  <c r="A69" i="10"/>
  <c r="A68" i="10"/>
  <c r="A67" i="10"/>
  <c r="A66" i="10"/>
  <c r="A65" i="10"/>
  <c r="A64" i="10"/>
  <c r="A63" i="10"/>
  <c r="A62" i="10"/>
  <c r="A61" i="10"/>
  <c r="A60" i="10"/>
  <c r="A59" i="10"/>
  <c r="A58" i="10"/>
  <c r="A57" i="10"/>
  <c r="A56" i="10"/>
  <c r="A55" i="10"/>
  <c r="A54" i="10"/>
  <c r="A53" i="10"/>
  <c r="A52" i="10"/>
  <c r="A51" i="10"/>
  <c r="A50" i="10"/>
  <c r="A49" i="10"/>
  <c r="A48" i="10"/>
  <c r="A47" i="10"/>
  <c r="A46" i="10"/>
  <c r="A45" i="10"/>
  <c r="A44" i="10"/>
  <c r="A43" i="10"/>
  <c r="A42" i="10"/>
  <c r="A41" i="10"/>
  <c r="A40" i="10"/>
  <c r="A39" i="10"/>
  <c r="A38" i="10"/>
  <c r="A37" i="10"/>
  <c r="A36" i="10"/>
  <c r="A35" i="10"/>
  <c r="A34" i="10"/>
  <c r="A33" i="10"/>
  <c r="A32" i="10"/>
  <c r="A31" i="10"/>
  <c r="A30" i="10"/>
  <c r="A29" i="10"/>
  <c r="A28" i="10"/>
  <c r="A27" i="10"/>
  <c r="A26" i="10"/>
  <c r="A25" i="10"/>
  <c r="A24" i="10"/>
  <c r="A23" i="10"/>
  <c r="A22" i="10"/>
  <c r="A21" i="10"/>
  <c r="A20" i="10"/>
  <c r="A19" i="10"/>
  <c r="A18" i="10"/>
  <c r="A17" i="10"/>
  <c r="A16" i="10"/>
  <c r="A15" i="10"/>
  <c r="A14" i="10"/>
  <c r="A13" i="10"/>
  <c r="A12" i="10"/>
  <c r="A11" i="10"/>
  <c r="A10" i="10"/>
  <c r="A9" i="10"/>
  <c r="A8" i="10"/>
  <c r="A7" i="10"/>
  <c r="A6" i="10"/>
  <c r="A5" i="10"/>
  <c r="A4" i="10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4" i="5"/>
  <c r="E104" i="4"/>
  <c r="F104" i="4"/>
  <c r="G104" i="4"/>
  <c r="H104" i="4"/>
  <c r="I104" i="4"/>
  <c r="J104" i="4"/>
  <c r="K104" i="4"/>
  <c r="L104" i="4"/>
  <c r="M104" i="4"/>
  <c r="N104" i="4"/>
  <c r="O104" i="4"/>
  <c r="P104" i="4"/>
  <c r="Q104" i="4"/>
  <c r="R104" i="4"/>
  <c r="S104" i="4"/>
  <c r="T104" i="4"/>
  <c r="U104" i="4"/>
  <c r="V104" i="4"/>
  <c r="W104" i="4"/>
  <c r="X104" i="4"/>
  <c r="Y104" i="4"/>
  <c r="Z104" i="4"/>
  <c r="AA104" i="4"/>
  <c r="AB104" i="4"/>
  <c r="E105" i="4"/>
  <c r="F105" i="4"/>
  <c r="G105" i="4"/>
  <c r="H105" i="4"/>
  <c r="I105" i="4"/>
  <c r="J105" i="4"/>
  <c r="K105" i="4"/>
  <c r="L105" i="4"/>
  <c r="M105" i="4"/>
  <c r="N105" i="4"/>
  <c r="O105" i="4"/>
  <c r="P105" i="4"/>
  <c r="Q105" i="4"/>
  <c r="R105" i="4"/>
  <c r="S105" i="4"/>
  <c r="T105" i="4"/>
  <c r="U105" i="4"/>
  <c r="V105" i="4"/>
  <c r="W105" i="4"/>
  <c r="X105" i="4"/>
  <c r="Y105" i="4"/>
  <c r="Z105" i="4"/>
  <c r="AA105" i="4"/>
  <c r="AB105" i="4"/>
  <c r="E106" i="4"/>
  <c r="F106" i="4"/>
  <c r="G106" i="4"/>
  <c r="H106" i="4"/>
  <c r="I106" i="4"/>
  <c r="J106" i="4"/>
  <c r="K106" i="4"/>
  <c r="L106" i="4"/>
  <c r="M106" i="4"/>
  <c r="N106" i="4"/>
  <c r="O106" i="4"/>
  <c r="P106" i="4"/>
  <c r="Q106" i="4"/>
  <c r="R106" i="4"/>
  <c r="S106" i="4"/>
  <c r="T106" i="4"/>
  <c r="U106" i="4"/>
  <c r="V106" i="4"/>
  <c r="W106" i="4"/>
  <c r="X106" i="4"/>
  <c r="Y106" i="4"/>
  <c r="Z106" i="4"/>
  <c r="AA106" i="4"/>
  <c r="AB106" i="4"/>
  <c r="E107" i="4"/>
  <c r="F107" i="4"/>
  <c r="G107" i="4"/>
  <c r="H107" i="4"/>
  <c r="I107" i="4"/>
  <c r="J107" i="4"/>
  <c r="K107" i="4"/>
  <c r="L107" i="4"/>
  <c r="M107" i="4"/>
  <c r="N107" i="4"/>
  <c r="O107" i="4"/>
  <c r="P107" i="4"/>
  <c r="Q107" i="4"/>
  <c r="R107" i="4"/>
  <c r="S107" i="4"/>
  <c r="T107" i="4"/>
  <c r="U107" i="4"/>
  <c r="V107" i="4"/>
  <c r="W107" i="4"/>
  <c r="X107" i="4"/>
  <c r="Y107" i="4"/>
  <c r="Z107" i="4"/>
  <c r="AA107" i="4"/>
  <c r="AB107" i="4"/>
  <c r="E108" i="4"/>
  <c r="F108" i="4"/>
  <c r="G108" i="4"/>
  <c r="H108" i="4"/>
  <c r="I108" i="4"/>
  <c r="J108" i="4"/>
  <c r="K108" i="4"/>
  <c r="L108" i="4"/>
  <c r="M108" i="4"/>
  <c r="N108" i="4"/>
  <c r="O108" i="4"/>
  <c r="P108" i="4"/>
  <c r="Q108" i="4"/>
  <c r="R108" i="4"/>
  <c r="S108" i="4"/>
  <c r="T108" i="4"/>
  <c r="U108" i="4"/>
  <c r="V108" i="4"/>
  <c r="W108" i="4"/>
  <c r="X108" i="4"/>
  <c r="Y108" i="4"/>
  <c r="Z108" i="4"/>
  <c r="AA108" i="4"/>
  <c r="AB108" i="4"/>
  <c r="E109" i="4"/>
  <c r="F109" i="4"/>
  <c r="G109" i="4"/>
  <c r="H109" i="4"/>
  <c r="I109" i="4"/>
  <c r="J109" i="4"/>
  <c r="K109" i="4"/>
  <c r="L109" i="4"/>
  <c r="M109" i="4"/>
  <c r="N109" i="4"/>
  <c r="O109" i="4"/>
  <c r="P109" i="4"/>
  <c r="Q109" i="4"/>
  <c r="R109" i="4"/>
  <c r="S109" i="4"/>
  <c r="T109" i="4"/>
  <c r="U109" i="4"/>
  <c r="V109" i="4"/>
  <c r="W109" i="4"/>
  <c r="X109" i="4"/>
  <c r="Y109" i="4"/>
  <c r="Z109" i="4"/>
  <c r="AA109" i="4"/>
  <c r="AB109" i="4"/>
  <c r="AB103" i="4"/>
  <c r="AA103" i="4"/>
  <c r="Z103" i="4"/>
  <c r="Y103" i="4"/>
  <c r="X103" i="4"/>
  <c r="W103" i="4"/>
  <c r="V103" i="4"/>
  <c r="U103" i="4"/>
  <c r="T103" i="4"/>
  <c r="S103" i="4"/>
  <c r="R103" i="4"/>
  <c r="Q103" i="4"/>
  <c r="P103" i="4"/>
  <c r="O103" i="4"/>
  <c r="N103" i="4"/>
  <c r="M103" i="4"/>
  <c r="L103" i="4"/>
  <c r="K103" i="4"/>
  <c r="J103" i="4"/>
  <c r="I103" i="4"/>
  <c r="H103" i="4"/>
  <c r="G103" i="4"/>
  <c r="F103" i="4"/>
  <c r="E103" i="4"/>
  <c r="A103" i="4"/>
  <c r="AB102" i="4"/>
  <c r="AA102" i="4"/>
  <c r="Z102" i="4"/>
  <c r="Y102" i="4"/>
  <c r="X102" i="4"/>
  <c r="W102" i="4"/>
  <c r="V102" i="4"/>
  <c r="U102" i="4"/>
  <c r="T102" i="4"/>
  <c r="S102" i="4"/>
  <c r="R102" i="4"/>
  <c r="Q102" i="4"/>
  <c r="P102" i="4"/>
  <c r="O102" i="4"/>
  <c r="N102" i="4"/>
  <c r="M102" i="4"/>
  <c r="L102" i="4"/>
  <c r="K102" i="4"/>
  <c r="J102" i="4"/>
  <c r="I102" i="4"/>
  <c r="H102" i="4"/>
  <c r="G102" i="4"/>
  <c r="F102" i="4"/>
  <c r="E102" i="4"/>
  <c r="A102" i="4"/>
  <c r="AB101" i="4"/>
  <c r="AA101" i="4"/>
  <c r="Z101" i="4"/>
  <c r="Y101" i="4"/>
  <c r="X101" i="4"/>
  <c r="W101" i="4"/>
  <c r="V101" i="4"/>
  <c r="U101" i="4"/>
  <c r="T101" i="4"/>
  <c r="S101" i="4"/>
  <c r="R101" i="4"/>
  <c r="Q101" i="4"/>
  <c r="P101" i="4"/>
  <c r="O101" i="4"/>
  <c r="N101" i="4"/>
  <c r="M101" i="4"/>
  <c r="L101" i="4"/>
  <c r="K101" i="4"/>
  <c r="J101" i="4"/>
  <c r="I101" i="4"/>
  <c r="H101" i="4"/>
  <c r="G101" i="4"/>
  <c r="F101" i="4"/>
  <c r="E101" i="4"/>
  <c r="A101" i="4"/>
  <c r="AB100" i="4"/>
  <c r="AA100" i="4"/>
  <c r="Z100" i="4"/>
  <c r="Y100" i="4"/>
  <c r="X100" i="4"/>
  <c r="W100" i="4"/>
  <c r="V100" i="4"/>
  <c r="U100" i="4"/>
  <c r="T100" i="4"/>
  <c r="S100" i="4"/>
  <c r="R100" i="4"/>
  <c r="Q100" i="4"/>
  <c r="P100" i="4"/>
  <c r="O100" i="4"/>
  <c r="N100" i="4"/>
  <c r="M100" i="4"/>
  <c r="L100" i="4"/>
  <c r="K100" i="4"/>
  <c r="J100" i="4"/>
  <c r="I100" i="4"/>
  <c r="H100" i="4"/>
  <c r="G100" i="4"/>
  <c r="F100" i="4"/>
  <c r="E100" i="4"/>
  <c r="A100" i="4"/>
  <c r="AB99" i="4"/>
  <c r="AA99" i="4"/>
  <c r="Z99" i="4"/>
  <c r="Y99" i="4"/>
  <c r="X99" i="4"/>
  <c r="W99" i="4"/>
  <c r="V99" i="4"/>
  <c r="U99" i="4"/>
  <c r="T99" i="4"/>
  <c r="S99" i="4"/>
  <c r="R99" i="4"/>
  <c r="Q99" i="4"/>
  <c r="P99" i="4"/>
  <c r="O99" i="4"/>
  <c r="N99" i="4"/>
  <c r="M99" i="4"/>
  <c r="L99" i="4"/>
  <c r="K99" i="4"/>
  <c r="J99" i="4"/>
  <c r="I99" i="4"/>
  <c r="H99" i="4"/>
  <c r="G99" i="4"/>
  <c r="F99" i="4"/>
  <c r="E99" i="4"/>
  <c r="A99" i="4"/>
  <c r="AB98" i="4"/>
  <c r="AA98" i="4"/>
  <c r="Z98" i="4"/>
  <c r="Y98" i="4"/>
  <c r="X98" i="4"/>
  <c r="W98" i="4"/>
  <c r="V98" i="4"/>
  <c r="U98" i="4"/>
  <c r="T98" i="4"/>
  <c r="S98" i="4"/>
  <c r="R98" i="4"/>
  <c r="Q98" i="4"/>
  <c r="P98" i="4"/>
  <c r="O98" i="4"/>
  <c r="N98" i="4"/>
  <c r="M98" i="4"/>
  <c r="L98" i="4"/>
  <c r="K98" i="4"/>
  <c r="J98" i="4"/>
  <c r="I98" i="4"/>
  <c r="H98" i="4"/>
  <c r="G98" i="4"/>
  <c r="F98" i="4"/>
  <c r="E98" i="4"/>
  <c r="A98" i="4"/>
  <c r="AB97" i="4"/>
  <c r="AA97" i="4"/>
  <c r="Z97" i="4"/>
  <c r="Y97" i="4"/>
  <c r="X97" i="4"/>
  <c r="W97" i="4"/>
  <c r="V97" i="4"/>
  <c r="U97" i="4"/>
  <c r="T97" i="4"/>
  <c r="S97" i="4"/>
  <c r="R97" i="4"/>
  <c r="Q97" i="4"/>
  <c r="P97" i="4"/>
  <c r="O97" i="4"/>
  <c r="N97" i="4"/>
  <c r="M97" i="4"/>
  <c r="L97" i="4"/>
  <c r="K97" i="4"/>
  <c r="J97" i="4"/>
  <c r="I97" i="4"/>
  <c r="H97" i="4"/>
  <c r="G97" i="4"/>
  <c r="F97" i="4"/>
  <c r="E97" i="4"/>
  <c r="A97" i="4"/>
  <c r="AB96" i="4"/>
  <c r="AA96" i="4"/>
  <c r="Z96" i="4"/>
  <c r="Y96" i="4"/>
  <c r="X96" i="4"/>
  <c r="W96" i="4"/>
  <c r="V96" i="4"/>
  <c r="U96" i="4"/>
  <c r="T96" i="4"/>
  <c r="S96" i="4"/>
  <c r="R96" i="4"/>
  <c r="Q96" i="4"/>
  <c r="P96" i="4"/>
  <c r="O96" i="4"/>
  <c r="N96" i="4"/>
  <c r="M96" i="4"/>
  <c r="L96" i="4"/>
  <c r="K96" i="4"/>
  <c r="J96" i="4"/>
  <c r="I96" i="4"/>
  <c r="H96" i="4"/>
  <c r="G96" i="4"/>
  <c r="F96" i="4"/>
  <c r="E96" i="4"/>
  <c r="A96" i="4"/>
  <c r="AB95" i="4"/>
  <c r="AA95" i="4"/>
  <c r="Z95" i="4"/>
  <c r="Y95" i="4"/>
  <c r="X95" i="4"/>
  <c r="W95" i="4"/>
  <c r="V95" i="4"/>
  <c r="U95" i="4"/>
  <c r="T95" i="4"/>
  <c r="S95" i="4"/>
  <c r="R95" i="4"/>
  <c r="Q95" i="4"/>
  <c r="P95" i="4"/>
  <c r="O95" i="4"/>
  <c r="N95" i="4"/>
  <c r="M95" i="4"/>
  <c r="L95" i="4"/>
  <c r="K95" i="4"/>
  <c r="J95" i="4"/>
  <c r="I95" i="4"/>
  <c r="H95" i="4"/>
  <c r="G95" i="4"/>
  <c r="F95" i="4"/>
  <c r="E95" i="4"/>
  <c r="A95" i="4"/>
  <c r="AB94" i="4"/>
  <c r="AA94" i="4"/>
  <c r="Z94" i="4"/>
  <c r="Y94" i="4"/>
  <c r="X94" i="4"/>
  <c r="W94" i="4"/>
  <c r="V94" i="4"/>
  <c r="U94" i="4"/>
  <c r="T94" i="4"/>
  <c r="S94" i="4"/>
  <c r="R94" i="4"/>
  <c r="Q94" i="4"/>
  <c r="P94" i="4"/>
  <c r="O94" i="4"/>
  <c r="N94" i="4"/>
  <c r="M94" i="4"/>
  <c r="L94" i="4"/>
  <c r="K94" i="4"/>
  <c r="J94" i="4"/>
  <c r="I94" i="4"/>
  <c r="H94" i="4"/>
  <c r="G94" i="4"/>
  <c r="F94" i="4"/>
  <c r="E94" i="4"/>
  <c r="A94" i="4"/>
  <c r="AB93" i="4"/>
  <c r="AA93" i="4"/>
  <c r="Z93" i="4"/>
  <c r="Y93" i="4"/>
  <c r="X93" i="4"/>
  <c r="W93" i="4"/>
  <c r="V93" i="4"/>
  <c r="U93" i="4"/>
  <c r="T93" i="4"/>
  <c r="S93" i="4"/>
  <c r="R93" i="4"/>
  <c r="Q93" i="4"/>
  <c r="P93" i="4"/>
  <c r="O93" i="4"/>
  <c r="N93" i="4"/>
  <c r="M93" i="4"/>
  <c r="L93" i="4"/>
  <c r="K93" i="4"/>
  <c r="J93" i="4"/>
  <c r="I93" i="4"/>
  <c r="H93" i="4"/>
  <c r="G93" i="4"/>
  <c r="F93" i="4"/>
  <c r="E93" i="4"/>
  <c r="A93" i="4"/>
  <c r="AB92" i="4"/>
  <c r="AA92" i="4"/>
  <c r="Z92" i="4"/>
  <c r="Y92" i="4"/>
  <c r="X92" i="4"/>
  <c r="W92" i="4"/>
  <c r="V92" i="4"/>
  <c r="U92" i="4"/>
  <c r="T92" i="4"/>
  <c r="S92" i="4"/>
  <c r="R92" i="4"/>
  <c r="Q92" i="4"/>
  <c r="P92" i="4"/>
  <c r="O92" i="4"/>
  <c r="N92" i="4"/>
  <c r="M92" i="4"/>
  <c r="L92" i="4"/>
  <c r="K92" i="4"/>
  <c r="J92" i="4"/>
  <c r="I92" i="4"/>
  <c r="H92" i="4"/>
  <c r="G92" i="4"/>
  <c r="F92" i="4"/>
  <c r="E92" i="4"/>
  <c r="A92" i="4"/>
  <c r="AB91" i="4"/>
  <c r="AA91" i="4"/>
  <c r="Z91" i="4"/>
  <c r="Y91" i="4"/>
  <c r="X91" i="4"/>
  <c r="W91" i="4"/>
  <c r="V91" i="4"/>
  <c r="U91" i="4"/>
  <c r="T91" i="4"/>
  <c r="S91" i="4"/>
  <c r="R91" i="4"/>
  <c r="Q91" i="4"/>
  <c r="P91" i="4"/>
  <c r="O91" i="4"/>
  <c r="N91" i="4"/>
  <c r="M91" i="4"/>
  <c r="L91" i="4"/>
  <c r="K91" i="4"/>
  <c r="J91" i="4"/>
  <c r="I91" i="4"/>
  <c r="H91" i="4"/>
  <c r="G91" i="4"/>
  <c r="F91" i="4"/>
  <c r="E91" i="4"/>
  <c r="A91" i="4"/>
  <c r="AB90" i="4"/>
  <c r="AA90" i="4"/>
  <c r="Z90" i="4"/>
  <c r="Y90" i="4"/>
  <c r="X90" i="4"/>
  <c r="W90" i="4"/>
  <c r="V90" i="4"/>
  <c r="U90" i="4"/>
  <c r="T90" i="4"/>
  <c r="S90" i="4"/>
  <c r="R90" i="4"/>
  <c r="Q90" i="4"/>
  <c r="P90" i="4"/>
  <c r="O90" i="4"/>
  <c r="N90" i="4"/>
  <c r="M90" i="4"/>
  <c r="L90" i="4"/>
  <c r="K90" i="4"/>
  <c r="J90" i="4"/>
  <c r="I90" i="4"/>
  <c r="H90" i="4"/>
  <c r="G90" i="4"/>
  <c r="F90" i="4"/>
  <c r="E90" i="4"/>
  <c r="A90" i="4"/>
  <c r="AB89" i="4"/>
  <c r="AA89" i="4"/>
  <c r="Z89" i="4"/>
  <c r="Y89" i="4"/>
  <c r="X89" i="4"/>
  <c r="W89" i="4"/>
  <c r="V89" i="4"/>
  <c r="U89" i="4"/>
  <c r="T89" i="4"/>
  <c r="S89" i="4"/>
  <c r="R89" i="4"/>
  <c r="Q89" i="4"/>
  <c r="P89" i="4"/>
  <c r="O89" i="4"/>
  <c r="N89" i="4"/>
  <c r="M89" i="4"/>
  <c r="L89" i="4"/>
  <c r="K89" i="4"/>
  <c r="J89" i="4"/>
  <c r="I89" i="4"/>
  <c r="H89" i="4"/>
  <c r="G89" i="4"/>
  <c r="F89" i="4"/>
  <c r="E89" i="4"/>
  <c r="A89" i="4"/>
  <c r="AB88" i="4"/>
  <c r="AA88" i="4"/>
  <c r="Z88" i="4"/>
  <c r="Y88" i="4"/>
  <c r="X88" i="4"/>
  <c r="W88" i="4"/>
  <c r="V88" i="4"/>
  <c r="U88" i="4"/>
  <c r="T88" i="4"/>
  <c r="S88" i="4"/>
  <c r="R88" i="4"/>
  <c r="Q88" i="4"/>
  <c r="P88" i="4"/>
  <c r="O88" i="4"/>
  <c r="N88" i="4"/>
  <c r="M88" i="4"/>
  <c r="L88" i="4"/>
  <c r="K88" i="4"/>
  <c r="J88" i="4"/>
  <c r="I88" i="4"/>
  <c r="H88" i="4"/>
  <c r="G88" i="4"/>
  <c r="F88" i="4"/>
  <c r="E88" i="4"/>
  <c r="A88" i="4"/>
  <c r="AB87" i="4"/>
  <c r="AA87" i="4"/>
  <c r="Z87" i="4"/>
  <c r="Y87" i="4"/>
  <c r="X87" i="4"/>
  <c r="W87" i="4"/>
  <c r="V87" i="4"/>
  <c r="U87" i="4"/>
  <c r="T87" i="4"/>
  <c r="S87" i="4"/>
  <c r="R87" i="4"/>
  <c r="Q87" i="4"/>
  <c r="P87" i="4"/>
  <c r="O87" i="4"/>
  <c r="N87" i="4"/>
  <c r="M87" i="4"/>
  <c r="L87" i="4"/>
  <c r="K87" i="4"/>
  <c r="J87" i="4"/>
  <c r="I87" i="4"/>
  <c r="H87" i="4"/>
  <c r="G87" i="4"/>
  <c r="F87" i="4"/>
  <c r="E87" i="4"/>
  <c r="A87" i="4"/>
  <c r="AB86" i="4"/>
  <c r="AA86" i="4"/>
  <c r="Z86" i="4"/>
  <c r="Y86" i="4"/>
  <c r="X86" i="4"/>
  <c r="W86" i="4"/>
  <c r="V86" i="4"/>
  <c r="U86" i="4"/>
  <c r="T86" i="4"/>
  <c r="S86" i="4"/>
  <c r="R86" i="4"/>
  <c r="Q86" i="4"/>
  <c r="P86" i="4"/>
  <c r="O86" i="4"/>
  <c r="N86" i="4"/>
  <c r="M86" i="4"/>
  <c r="L86" i="4"/>
  <c r="K86" i="4"/>
  <c r="J86" i="4"/>
  <c r="I86" i="4"/>
  <c r="H86" i="4"/>
  <c r="G86" i="4"/>
  <c r="F86" i="4"/>
  <c r="E86" i="4"/>
  <c r="A86" i="4"/>
  <c r="AB85" i="4"/>
  <c r="AA85" i="4"/>
  <c r="Z85" i="4"/>
  <c r="Y85" i="4"/>
  <c r="X85" i="4"/>
  <c r="W85" i="4"/>
  <c r="V85" i="4"/>
  <c r="U85" i="4"/>
  <c r="T85" i="4"/>
  <c r="S85" i="4"/>
  <c r="R85" i="4"/>
  <c r="Q85" i="4"/>
  <c r="P85" i="4"/>
  <c r="O85" i="4"/>
  <c r="N85" i="4"/>
  <c r="M85" i="4"/>
  <c r="L85" i="4"/>
  <c r="K85" i="4"/>
  <c r="J85" i="4"/>
  <c r="I85" i="4"/>
  <c r="H85" i="4"/>
  <c r="G85" i="4"/>
  <c r="F85" i="4"/>
  <c r="E85" i="4"/>
  <c r="A85" i="4"/>
  <c r="AB84" i="4"/>
  <c r="AA84" i="4"/>
  <c r="Z84" i="4"/>
  <c r="Y84" i="4"/>
  <c r="X84" i="4"/>
  <c r="W84" i="4"/>
  <c r="V84" i="4"/>
  <c r="U84" i="4"/>
  <c r="T84" i="4"/>
  <c r="S84" i="4"/>
  <c r="R84" i="4"/>
  <c r="Q84" i="4"/>
  <c r="P84" i="4"/>
  <c r="O84" i="4"/>
  <c r="N84" i="4"/>
  <c r="M84" i="4"/>
  <c r="L84" i="4"/>
  <c r="K84" i="4"/>
  <c r="J84" i="4"/>
  <c r="I84" i="4"/>
  <c r="H84" i="4"/>
  <c r="G84" i="4"/>
  <c r="F84" i="4"/>
  <c r="E84" i="4"/>
  <c r="A84" i="4"/>
  <c r="AB83" i="4"/>
  <c r="AA83" i="4"/>
  <c r="Z83" i="4"/>
  <c r="Y83" i="4"/>
  <c r="X83" i="4"/>
  <c r="W83" i="4"/>
  <c r="V83" i="4"/>
  <c r="U83" i="4"/>
  <c r="T83" i="4"/>
  <c r="S83" i="4"/>
  <c r="R83" i="4"/>
  <c r="Q83" i="4"/>
  <c r="P83" i="4"/>
  <c r="O83" i="4"/>
  <c r="N83" i="4"/>
  <c r="M83" i="4"/>
  <c r="L83" i="4"/>
  <c r="K83" i="4"/>
  <c r="J83" i="4"/>
  <c r="I83" i="4"/>
  <c r="H83" i="4"/>
  <c r="G83" i="4"/>
  <c r="F83" i="4"/>
  <c r="E83" i="4"/>
  <c r="A83" i="4"/>
  <c r="AB82" i="4"/>
  <c r="AA82" i="4"/>
  <c r="Z82" i="4"/>
  <c r="Y82" i="4"/>
  <c r="X82" i="4"/>
  <c r="W82" i="4"/>
  <c r="V82" i="4"/>
  <c r="U82" i="4"/>
  <c r="T82" i="4"/>
  <c r="S82" i="4"/>
  <c r="R82" i="4"/>
  <c r="Q82" i="4"/>
  <c r="P82" i="4"/>
  <c r="O82" i="4"/>
  <c r="N82" i="4"/>
  <c r="M82" i="4"/>
  <c r="L82" i="4"/>
  <c r="K82" i="4"/>
  <c r="J82" i="4"/>
  <c r="I82" i="4"/>
  <c r="H82" i="4"/>
  <c r="G82" i="4"/>
  <c r="F82" i="4"/>
  <c r="E82" i="4"/>
  <c r="A82" i="4"/>
  <c r="AB81" i="4"/>
  <c r="AA81" i="4"/>
  <c r="Z81" i="4"/>
  <c r="Y81" i="4"/>
  <c r="X81" i="4"/>
  <c r="W81" i="4"/>
  <c r="V81" i="4"/>
  <c r="U81" i="4"/>
  <c r="T81" i="4"/>
  <c r="S81" i="4"/>
  <c r="R81" i="4"/>
  <c r="Q81" i="4"/>
  <c r="P81" i="4"/>
  <c r="O81" i="4"/>
  <c r="N81" i="4"/>
  <c r="M81" i="4"/>
  <c r="L81" i="4"/>
  <c r="K81" i="4"/>
  <c r="J81" i="4"/>
  <c r="I81" i="4"/>
  <c r="H81" i="4"/>
  <c r="G81" i="4"/>
  <c r="F81" i="4"/>
  <c r="E81" i="4"/>
  <c r="A81" i="4"/>
  <c r="AB80" i="4"/>
  <c r="AA80" i="4"/>
  <c r="Z80" i="4"/>
  <c r="Y80" i="4"/>
  <c r="X80" i="4"/>
  <c r="W80" i="4"/>
  <c r="V80" i="4"/>
  <c r="U80" i="4"/>
  <c r="T80" i="4"/>
  <c r="S80" i="4"/>
  <c r="R80" i="4"/>
  <c r="Q80" i="4"/>
  <c r="P80" i="4"/>
  <c r="O80" i="4"/>
  <c r="N80" i="4"/>
  <c r="M80" i="4"/>
  <c r="L80" i="4"/>
  <c r="K80" i="4"/>
  <c r="J80" i="4"/>
  <c r="I80" i="4"/>
  <c r="H80" i="4"/>
  <c r="G80" i="4"/>
  <c r="F80" i="4"/>
  <c r="E80" i="4"/>
  <c r="A80" i="4"/>
  <c r="AB79" i="4"/>
  <c r="AA79" i="4"/>
  <c r="Z79" i="4"/>
  <c r="Y79" i="4"/>
  <c r="X79" i="4"/>
  <c r="W79" i="4"/>
  <c r="V79" i="4"/>
  <c r="U79" i="4"/>
  <c r="T79" i="4"/>
  <c r="S79" i="4"/>
  <c r="R79" i="4"/>
  <c r="Q79" i="4"/>
  <c r="P79" i="4"/>
  <c r="O79" i="4"/>
  <c r="N79" i="4"/>
  <c r="M79" i="4"/>
  <c r="L79" i="4"/>
  <c r="K79" i="4"/>
  <c r="J79" i="4"/>
  <c r="I79" i="4"/>
  <c r="H79" i="4"/>
  <c r="G79" i="4"/>
  <c r="F79" i="4"/>
  <c r="E79" i="4"/>
  <c r="A79" i="4"/>
  <c r="AB78" i="4"/>
  <c r="AA78" i="4"/>
  <c r="Z78" i="4"/>
  <c r="Y78" i="4"/>
  <c r="X78" i="4"/>
  <c r="W78" i="4"/>
  <c r="V78" i="4"/>
  <c r="U78" i="4"/>
  <c r="T78" i="4"/>
  <c r="S78" i="4"/>
  <c r="R78" i="4"/>
  <c r="Q78" i="4"/>
  <c r="P78" i="4"/>
  <c r="O78" i="4"/>
  <c r="N78" i="4"/>
  <c r="M78" i="4"/>
  <c r="L78" i="4"/>
  <c r="K78" i="4"/>
  <c r="J78" i="4"/>
  <c r="I78" i="4"/>
  <c r="H78" i="4"/>
  <c r="G78" i="4"/>
  <c r="F78" i="4"/>
  <c r="E78" i="4"/>
  <c r="A78" i="4"/>
  <c r="AB77" i="4"/>
  <c r="AA77" i="4"/>
  <c r="Z77" i="4"/>
  <c r="Y77" i="4"/>
  <c r="X77" i="4"/>
  <c r="W77" i="4"/>
  <c r="V77" i="4"/>
  <c r="U77" i="4"/>
  <c r="T77" i="4"/>
  <c r="S77" i="4"/>
  <c r="R77" i="4"/>
  <c r="Q77" i="4"/>
  <c r="P77" i="4"/>
  <c r="O77" i="4"/>
  <c r="N77" i="4"/>
  <c r="M77" i="4"/>
  <c r="L77" i="4"/>
  <c r="K77" i="4"/>
  <c r="J77" i="4"/>
  <c r="I77" i="4"/>
  <c r="H77" i="4"/>
  <c r="G77" i="4"/>
  <c r="F77" i="4"/>
  <c r="E77" i="4"/>
  <c r="A77" i="4"/>
  <c r="AB76" i="4"/>
  <c r="AA76" i="4"/>
  <c r="Z76" i="4"/>
  <c r="Y76" i="4"/>
  <c r="X76" i="4"/>
  <c r="W76" i="4"/>
  <c r="V76" i="4"/>
  <c r="U76" i="4"/>
  <c r="T76" i="4"/>
  <c r="S76" i="4"/>
  <c r="R76" i="4"/>
  <c r="Q76" i="4"/>
  <c r="P76" i="4"/>
  <c r="O76" i="4"/>
  <c r="N76" i="4"/>
  <c r="M76" i="4"/>
  <c r="L76" i="4"/>
  <c r="K76" i="4"/>
  <c r="J76" i="4"/>
  <c r="I76" i="4"/>
  <c r="H76" i="4"/>
  <c r="G76" i="4"/>
  <c r="F76" i="4"/>
  <c r="E76" i="4"/>
  <c r="A76" i="4"/>
  <c r="AB75" i="4"/>
  <c r="AA75" i="4"/>
  <c r="Z75" i="4"/>
  <c r="Y75" i="4"/>
  <c r="X75" i="4"/>
  <c r="W75" i="4"/>
  <c r="V75" i="4"/>
  <c r="U75" i="4"/>
  <c r="T75" i="4"/>
  <c r="S75" i="4"/>
  <c r="R75" i="4"/>
  <c r="Q75" i="4"/>
  <c r="P75" i="4"/>
  <c r="O75" i="4"/>
  <c r="N75" i="4"/>
  <c r="M75" i="4"/>
  <c r="L75" i="4"/>
  <c r="K75" i="4"/>
  <c r="J75" i="4"/>
  <c r="I75" i="4"/>
  <c r="H75" i="4"/>
  <c r="G75" i="4"/>
  <c r="F75" i="4"/>
  <c r="E75" i="4"/>
  <c r="A75" i="4"/>
  <c r="AB74" i="4"/>
  <c r="AA74" i="4"/>
  <c r="Z74" i="4"/>
  <c r="Y74" i="4"/>
  <c r="X74" i="4"/>
  <c r="W74" i="4"/>
  <c r="V74" i="4"/>
  <c r="U74" i="4"/>
  <c r="T74" i="4"/>
  <c r="S74" i="4"/>
  <c r="R74" i="4"/>
  <c r="Q74" i="4"/>
  <c r="P74" i="4"/>
  <c r="O74" i="4"/>
  <c r="N74" i="4"/>
  <c r="M74" i="4"/>
  <c r="L74" i="4"/>
  <c r="K74" i="4"/>
  <c r="J74" i="4"/>
  <c r="I74" i="4"/>
  <c r="H74" i="4"/>
  <c r="G74" i="4"/>
  <c r="F74" i="4"/>
  <c r="E74" i="4"/>
  <c r="A74" i="4"/>
  <c r="AB73" i="4"/>
  <c r="AA73" i="4"/>
  <c r="Z73" i="4"/>
  <c r="Y73" i="4"/>
  <c r="X73" i="4"/>
  <c r="W73" i="4"/>
  <c r="V73" i="4"/>
  <c r="U73" i="4"/>
  <c r="T73" i="4"/>
  <c r="S73" i="4"/>
  <c r="R73" i="4"/>
  <c r="Q73" i="4"/>
  <c r="P73" i="4"/>
  <c r="O73" i="4"/>
  <c r="N73" i="4"/>
  <c r="M73" i="4"/>
  <c r="L73" i="4"/>
  <c r="K73" i="4"/>
  <c r="J73" i="4"/>
  <c r="I73" i="4"/>
  <c r="H73" i="4"/>
  <c r="G73" i="4"/>
  <c r="F73" i="4"/>
  <c r="E73" i="4"/>
  <c r="A73" i="4"/>
  <c r="AB72" i="4"/>
  <c r="AA72" i="4"/>
  <c r="Z72" i="4"/>
  <c r="Y72" i="4"/>
  <c r="X72" i="4"/>
  <c r="W72" i="4"/>
  <c r="V72" i="4"/>
  <c r="U72" i="4"/>
  <c r="T72" i="4"/>
  <c r="S72" i="4"/>
  <c r="R72" i="4"/>
  <c r="Q72" i="4"/>
  <c r="P72" i="4"/>
  <c r="O72" i="4"/>
  <c r="N72" i="4"/>
  <c r="M72" i="4"/>
  <c r="L72" i="4"/>
  <c r="K72" i="4"/>
  <c r="J72" i="4"/>
  <c r="I72" i="4"/>
  <c r="H72" i="4"/>
  <c r="G72" i="4"/>
  <c r="F72" i="4"/>
  <c r="E72" i="4"/>
  <c r="A72" i="4"/>
  <c r="AB71" i="4"/>
  <c r="AA71" i="4"/>
  <c r="Z71" i="4"/>
  <c r="Y71" i="4"/>
  <c r="X71" i="4"/>
  <c r="W71" i="4"/>
  <c r="V71" i="4"/>
  <c r="U71" i="4"/>
  <c r="T71" i="4"/>
  <c r="S71" i="4"/>
  <c r="R71" i="4"/>
  <c r="Q71" i="4"/>
  <c r="P71" i="4"/>
  <c r="O71" i="4"/>
  <c r="N71" i="4"/>
  <c r="M71" i="4"/>
  <c r="L71" i="4"/>
  <c r="K71" i="4"/>
  <c r="J71" i="4"/>
  <c r="I71" i="4"/>
  <c r="H71" i="4"/>
  <c r="G71" i="4"/>
  <c r="F71" i="4"/>
  <c r="E71" i="4"/>
  <c r="A71" i="4"/>
  <c r="AB70" i="4"/>
  <c r="AA70" i="4"/>
  <c r="Z70" i="4"/>
  <c r="Y70" i="4"/>
  <c r="X70" i="4"/>
  <c r="W70" i="4"/>
  <c r="V70" i="4"/>
  <c r="U70" i="4"/>
  <c r="T70" i="4"/>
  <c r="S70" i="4"/>
  <c r="R70" i="4"/>
  <c r="Q70" i="4"/>
  <c r="P70" i="4"/>
  <c r="O70" i="4"/>
  <c r="N70" i="4"/>
  <c r="M70" i="4"/>
  <c r="L70" i="4"/>
  <c r="K70" i="4"/>
  <c r="J70" i="4"/>
  <c r="I70" i="4"/>
  <c r="H70" i="4"/>
  <c r="G70" i="4"/>
  <c r="F70" i="4"/>
  <c r="E70" i="4"/>
  <c r="A70" i="4"/>
  <c r="AB69" i="4"/>
  <c r="AA69" i="4"/>
  <c r="Z69" i="4"/>
  <c r="Y69" i="4"/>
  <c r="X69" i="4"/>
  <c r="W69" i="4"/>
  <c r="V69" i="4"/>
  <c r="U69" i="4"/>
  <c r="T69" i="4"/>
  <c r="S69" i="4"/>
  <c r="R69" i="4"/>
  <c r="Q69" i="4"/>
  <c r="P69" i="4"/>
  <c r="O69" i="4"/>
  <c r="N69" i="4"/>
  <c r="M69" i="4"/>
  <c r="L69" i="4"/>
  <c r="K69" i="4"/>
  <c r="J69" i="4"/>
  <c r="I69" i="4"/>
  <c r="H69" i="4"/>
  <c r="G69" i="4"/>
  <c r="F69" i="4"/>
  <c r="E69" i="4"/>
  <c r="A69" i="4"/>
  <c r="AB68" i="4"/>
  <c r="AA68" i="4"/>
  <c r="Z68" i="4"/>
  <c r="Y68" i="4"/>
  <c r="X68" i="4"/>
  <c r="W68" i="4"/>
  <c r="V68" i="4"/>
  <c r="U68" i="4"/>
  <c r="T68" i="4"/>
  <c r="S68" i="4"/>
  <c r="R68" i="4"/>
  <c r="Q68" i="4"/>
  <c r="P68" i="4"/>
  <c r="O68" i="4"/>
  <c r="N68" i="4"/>
  <c r="M68" i="4"/>
  <c r="L68" i="4"/>
  <c r="K68" i="4"/>
  <c r="J68" i="4"/>
  <c r="I68" i="4"/>
  <c r="H68" i="4"/>
  <c r="G68" i="4"/>
  <c r="F68" i="4"/>
  <c r="E68" i="4"/>
  <c r="A68" i="4"/>
  <c r="AB67" i="4"/>
  <c r="AA67" i="4"/>
  <c r="Z67" i="4"/>
  <c r="Y67" i="4"/>
  <c r="X67" i="4"/>
  <c r="W67" i="4"/>
  <c r="V67" i="4"/>
  <c r="U67" i="4"/>
  <c r="T67" i="4"/>
  <c r="S67" i="4"/>
  <c r="R67" i="4"/>
  <c r="Q67" i="4"/>
  <c r="P67" i="4"/>
  <c r="O67" i="4"/>
  <c r="N67" i="4"/>
  <c r="M67" i="4"/>
  <c r="L67" i="4"/>
  <c r="K67" i="4"/>
  <c r="J67" i="4"/>
  <c r="I67" i="4"/>
  <c r="H67" i="4"/>
  <c r="G67" i="4"/>
  <c r="F67" i="4"/>
  <c r="E67" i="4"/>
  <c r="A67" i="4"/>
  <c r="AB66" i="4"/>
  <c r="AA66" i="4"/>
  <c r="Z66" i="4"/>
  <c r="Y66" i="4"/>
  <c r="X66" i="4"/>
  <c r="W66" i="4"/>
  <c r="V66" i="4"/>
  <c r="U66" i="4"/>
  <c r="T66" i="4"/>
  <c r="S66" i="4"/>
  <c r="R66" i="4"/>
  <c r="Q66" i="4"/>
  <c r="P66" i="4"/>
  <c r="O66" i="4"/>
  <c r="N66" i="4"/>
  <c r="M66" i="4"/>
  <c r="L66" i="4"/>
  <c r="K66" i="4"/>
  <c r="J66" i="4"/>
  <c r="I66" i="4"/>
  <c r="H66" i="4"/>
  <c r="G66" i="4"/>
  <c r="F66" i="4"/>
  <c r="E66" i="4"/>
  <c r="A66" i="4"/>
  <c r="AB65" i="4"/>
  <c r="AA65" i="4"/>
  <c r="Z65" i="4"/>
  <c r="Y65" i="4"/>
  <c r="X65" i="4"/>
  <c r="W65" i="4"/>
  <c r="V65" i="4"/>
  <c r="U65" i="4"/>
  <c r="T65" i="4"/>
  <c r="S65" i="4"/>
  <c r="R65" i="4"/>
  <c r="Q65" i="4"/>
  <c r="P65" i="4"/>
  <c r="O65" i="4"/>
  <c r="N65" i="4"/>
  <c r="M65" i="4"/>
  <c r="L65" i="4"/>
  <c r="K65" i="4"/>
  <c r="J65" i="4"/>
  <c r="I65" i="4"/>
  <c r="H65" i="4"/>
  <c r="G65" i="4"/>
  <c r="F65" i="4"/>
  <c r="E65" i="4"/>
  <c r="A65" i="4"/>
  <c r="AB64" i="4"/>
  <c r="AA64" i="4"/>
  <c r="Z64" i="4"/>
  <c r="Y64" i="4"/>
  <c r="X64" i="4"/>
  <c r="W64" i="4"/>
  <c r="V64" i="4"/>
  <c r="U64" i="4"/>
  <c r="T64" i="4"/>
  <c r="S64" i="4"/>
  <c r="R64" i="4"/>
  <c r="Q64" i="4"/>
  <c r="P64" i="4"/>
  <c r="O64" i="4"/>
  <c r="N64" i="4"/>
  <c r="M64" i="4"/>
  <c r="L64" i="4"/>
  <c r="K64" i="4"/>
  <c r="J64" i="4"/>
  <c r="I64" i="4"/>
  <c r="H64" i="4"/>
  <c r="G64" i="4"/>
  <c r="F64" i="4"/>
  <c r="E64" i="4"/>
  <c r="A64" i="4"/>
  <c r="AB63" i="4"/>
  <c r="AA63" i="4"/>
  <c r="Z63" i="4"/>
  <c r="Y63" i="4"/>
  <c r="X63" i="4"/>
  <c r="W63" i="4"/>
  <c r="V63" i="4"/>
  <c r="U63" i="4"/>
  <c r="T63" i="4"/>
  <c r="S63" i="4"/>
  <c r="R63" i="4"/>
  <c r="Q63" i="4"/>
  <c r="P63" i="4"/>
  <c r="O63" i="4"/>
  <c r="N63" i="4"/>
  <c r="M63" i="4"/>
  <c r="L63" i="4"/>
  <c r="K63" i="4"/>
  <c r="J63" i="4"/>
  <c r="I63" i="4"/>
  <c r="H63" i="4"/>
  <c r="G63" i="4"/>
  <c r="F63" i="4"/>
  <c r="E63" i="4"/>
  <c r="A63" i="4"/>
  <c r="AB62" i="4"/>
  <c r="AA62" i="4"/>
  <c r="Z62" i="4"/>
  <c r="Y62" i="4"/>
  <c r="X62" i="4"/>
  <c r="W62" i="4"/>
  <c r="V62" i="4"/>
  <c r="U62" i="4"/>
  <c r="T62" i="4"/>
  <c r="S62" i="4"/>
  <c r="R62" i="4"/>
  <c r="Q62" i="4"/>
  <c r="P62" i="4"/>
  <c r="O62" i="4"/>
  <c r="N62" i="4"/>
  <c r="M62" i="4"/>
  <c r="L62" i="4"/>
  <c r="K62" i="4"/>
  <c r="J62" i="4"/>
  <c r="I62" i="4"/>
  <c r="H62" i="4"/>
  <c r="G62" i="4"/>
  <c r="F62" i="4"/>
  <c r="E62" i="4"/>
  <c r="A62" i="4"/>
  <c r="AB61" i="4"/>
  <c r="AA61" i="4"/>
  <c r="Z61" i="4"/>
  <c r="Y61" i="4"/>
  <c r="X61" i="4"/>
  <c r="W61" i="4"/>
  <c r="V61" i="4"/>
  <c r="U61" i="4"/>
  <c r="T61" i="4"/>
  <c r="S61" i="4"/>
  <c r="R61" i="4"/>
  <c r="Q61" i="4"/>
  <c r="P61" i="4"/>
  <c r="O61" i="4"/>
  <c r="N61" i="4"/>
  <c r="M61" i="4"/>
  <c r="L61" i="4"/>
  <c r="K61" i="4"/>
  <c r="J61" i="4"/>
  <c r="I61" i="4"/>
  <c r="H61" i="4"/>
  <c r="G61" i="4"/>
  <c r="F61" i="4"/>
  <c r="E61" i="4"/>
  <c r="A61" i="4"/>
  <c r="AB60" i="4"/>
  <c r="AA60" i="4"/>
  <c r="Z60" i="4"/>
  <c r="Y60" i="4"/>
  <c r="X60" i="4"/>
  <c r="W60" i="4"/>
  <c r="V60" i="4"/>
  <c r="U60" i="4"/>
  <c r="T60" i="4"/>
  <c r="S60" i="4"/>
  <c r="R60" i="4"/>
  <c r="Q60" i="4"/>
  <c r="P60" i="4"/>
  <c r="O60" i="4"/>
  <c r="N60" i="4"/>
  <c r="M60" i="4"/>
  <c r="L60" i="4"/>
  <c r="K60" i="4"/>
  <c r="J60" i="4"/>
  <c r="I60" i="4"/>
  <c r="H60" i="4"/>
  <c r="G60" i="4"/>
  <c r="F60" i="4"/>
  <c r="E60" i="4"/>
  <c r="A60" i="4"/>
  <c r="AB59" i="4"/>
  <c r="AA59" i="4"/>
  <c r="Z59" i="4"/>
  <c r="Y59" i="4"/>
  <c r="X59" i="4"/>
  <c r="W59" i="4"/>
  <c r="V59" i="4"/>
  <c r="U59" i="4"/>
  <c r="T59" i="4"/>
  <c r="S59" i="4"/>
  <c r="R59" i="4"/>
  <c r="Q59" i="4"/>
  <c r="P59" i="4"/>
  <c r="O59" i="4"/>
  <c r="N59" i="4"/>
  <c r="M59" i="4"/>
  <c r="L59" i="4"/>
  <c r="K59" i="4"/>
  <c r="J59" i="4"/>
  <c r="I59" i="4"/>
  <c r="H59" i="4"/>
  <c r="G59" i="4"/>
  <c r="F59" i="4"/>
  <c r="E59" i="4"/>
  <c r="A59" i="4"/>
  <c r="AB58" i="4"/>
  <c r="AA58" i="4"/>
  <c r="Z58" i="4"/>
  <c r="Y58" i="4"/>
  <c r="X58" i="4"/>
  <c r="W58" i="4"/>
  <c r="V58" i="4"/>
  <c r="U58" i="4"/>
  <c r="T58" i="4"/>
  <c r="S58" i="4"/>
  <c r="R58" i="4"/>
  <c r="Q58" i="4"/>
  <c r="P58" i="4"/>
  <c r="O58" i="4"/>
  <c r="N58" i="4"/>
  <c r="M58" i="4"/>
  <c r="L58" i="4"/>
  <c r="K58" i="4"/>
  <c r="J58" i="4"/>
  <c r="I58" i="4"/>
  <c r="H58" i="4"/>
  <c r="G58" i="4"/>
  <c r="F58" i="4"/>
  <c r="E58" i="4"/>
  <c r="A58" i="4"/>
  <c r="AB57" i="4"/>
  <c r="AA57" i="4"/>
  <c r="Z57" i="4"/>
  <c r="Y57" i="4"/>
  <c r="X57" i="4"/>
  <c r="W57" i="4"/>
  <c r="V57" i="4"/>
  <c r="U57" i="4"/>
  <c r="T57" i="4"/>
  <c r="S57" i="4"/>
  <c r="R57" i="4"/>
  <c r="Q57" i="4"/>
  <c r="P57" i="4"/>
  <c r="O57" i="4"/>
  <c r="N57" i="4"/>
  <c r="M57" i="4"/>
  <c r="L57" i="4"/>
  <c r="K57" i="4"/>
  <c r="J57" i="4"/>
  <c r="I57" i="4"/>
  <c r="H57" i="4"/>
  <c r="G57" i="4"/>
  <c r="F57" i="4"/>
  <c r="E57" i="4"/>
  <c r="A57" i="4"/>
  <c r="AB56" i="4"/>
  <c r="AA56" i="4"/>
  <c r="Z56" i="4"/>
  <c r="Y56" i="4"/>
  <c r="X56" i="4"/>
  <c r="W56" i="4"/>
  <c r="V56" i="4"/>
  <c r="U56" i="4"/>
  <c r="T56" i="4"/>
  <c r="S56" i="4"/>
  <c r="R56" i="4"/>
  <c r="Q56" i="4"/>
  <c r="P56" i="4"/>
  <c r="O56" i="4"/>
  <c r="N56" i="4"/>
  <c r="M56" i="4"/>
  <c r="L56" i="4"/>
  <c r="K56" i="4"/>
  <c r="J56" i="4"/>
  <c r="I56" i="4"/>
  <c r="H56" i="4"/>
  <c r="G56" i="4"/>
  <c r="F56" i="4"/>
  <c r="E56" i="4"/>
  <c r="A56" i="4"/>
  <c r="AB55" i="4"/>
  <c r="AA55" i="4"/>
  <c r="Z55" i="4"/>
  <c r="Y55" i="4"/>
  <c r="X55" i="4"/>
  <c r="W55" i="4"/>
  <c r="V55" i="4"/>
  <c r="U55" i="4"/>
  <c r="T55" i="4"/>
  <c r="S55" i="4"/>
  <c r="R55" i="4"/>
  <c r="Q55" i="4"/>
  <c r="P55" i="4"/>
  <c r="O55" i="4"/>
  <c r="N55" i="4"/>
  <c r="M55" i="4"/>
  <c r="L55" i="4"/>
  <c r="K55" i="4"/>
  <c r="J55" i="4"/>
  <c r="I55" i="4"/>
  <c r="H55" i="4"/>
  <c r="G55" i="4"/>
  <c r="F55" i="4"/>
  <c r="E55" i="4"/>
  <c r="A55" i="4"/>
  <c r="AB54" i="4"/>
  <c r="AA54" i="4"/>
  <c r="Z54" i="4"/>
  <c r="Y54" i="4"/>
  <c r="X54" i="4"/>
  <c r="W54" i="4"/>
  <c r="V54" i="4"/>
  <c r="U54" i="4"/>
  <c r="T54" i="4"/>
  <c r="S54" i="4"/>
  <c r="R54" i="4"/>
  <c r="Q54" i="4"/>
  <c r="P54" i="4"/>
  <c r="O54" i="4"/>
  <c r="N54" i="4"/>
  <c r="M54" i="4"/>
  <c r="L54" i="4"/>
  <c r="K54" i="4"/>
  <c r="J54" i="4"/>
  <c r="I54" i="4"/>
  <c r="H54" i="4"/>
  <c r="G54" i="4"/>
  <c r="F54" i="4"/>
  <c r="E54" i="4"/>
  <c r="A54" i="4"/>
  <c r="AB53" i="4"/>
  <c r="AA53" i="4"/>
  <c r="Z53" i="4"/>
  <c r="Y53" i="4"/>
  <c r="X53" i="4"/>
  <c r="W53" i="4"/>
  <c r="V53" i="4"/>
  <c r="U53" i="4"/>
  <c r="T53" i="4"/>
  <c r="S53" i="4"/>
  <c r="R53" i="4"/>
  <c r="Q53" i="4"/>
  <c r="P53" i="4"/>
  <c r="O53" i="4"/>
  <c r="N53" i="4"/>
  <c r="M53" i="4"/>
  <c r="L53" i="4"/>
  <c r="K53" i="4"/>
  <c r="J53" i="4"/>
  <c r="I53" i="4"/>
  <c r="H53" i="4"/>
  <c r="G53" i="4"/>
  <c r="F53" i="4"/>
  <c r="E53" i="4"/>
  <c r="A53" i="4"/>
  <c r="AB52" i="4"/>
  <c r="AA52" i="4"/>
  <c r="Z52" i="4"/>
  <c r="Y52" i="4"/>
  <c r="X52" i="4"/>
  <c r="W52" i="4"/>
  <c r="V52" i="4"/>
  <c r="U52" i="4"/>
  <c r="T52" i="4"/>
  <c r="S52" i="4"/>
  <c r="R52" i="4"/>
  <c r="Q52" i="4"/>
  <c r="P52" i="4"/>
  <c r="O52" i="4"/>
  <c r="N52" i="4"/>
  <c r="M52" i="4"/>
  <c r="L52" i="4"/>
  <c r="K52" i="4"/>
  <c r="J52" i="4"/>
  <c r="I52" i="4"/>
  <c r="H52" i="4"/>
  <c r="G52" i="4"/>
  <c r="F52" i="4"/>
  <c r="E52" i="4"/>
  <c r="A52" i="4"/>
  <c r="AB51" i="4"/>
  <c r="AA51" i="4"/>
  <c r="Z51" i="4"/>
  <c r="Y51" i="4"/>
  <c r="X51" i="4"/>
  <c r="W51" i="4"/>
  <c r="V51" i="4"/>
  <c r="U51" i="4"/>
  <c r="T51" i="4"/>
  <c r="S51" i="4"/>
  <c r="R51" i="4"/>
  <c r="Q51" i="4"/>
  <c r="P51" i="4"/>
  <c r="O51" i="4"/>
  <c r="N51" i="4"/>
  <c r="M51" i="4"/>
  <c r="L51" i="4"/>
  <c r="K51" i="4"/>
  <c r="J51" i="4"/>
  <c r="I51" i="4"/>
  <c r="H51" i="4"/>
  <c r="G51" i="4"/>
  <c r="F51" i="4"/>
  <c r="E51" i="4"/>
  <c r="A51" i="4"/>
  <c r="AB50" i="4"/>
  <c r="AA50" i="4"/>
  <c r="Z50" i="4"/>
  <c r="Y50" i="4"/>
  <c r="X50" i="4"/>
  <c r="W50" i="4"/>
  <c r="V50" i="4"/>
  <c r="U50" i="4"/>
  <c r="T50" i="4"/>
  <c r="S50" i="4"/>
  <c r="R50" i="4"/>
  <c r="Q50" i="4"/>
  <c r="P50" i="4"/>
  <c r="O50" i="4"/>
  <c r="N50" i="4"/>
  <c r="M50" i="4"/>
  <c r="L50" i="4"/>
  <c r="K50" i="4"/>
  <c r="J50" i="4"/>
  <c r="I50" i="4"/>
  <c r="H50" i="4"/>
  <c r="G50" i="4"/>
  <c r="F50" i="4"/>
  <c r="E50" i="4"/>
  <c r="A50" i="4"/>
  <c r="AB49" i="4"/>
  <c r="AA49" i="4"/>
  <c r="Z49" i="4"/>
  <c r="Y49" i="4"/>
  <c r="X49" i="4"/>
  <c r="W49" i="4"/>
  <c r="V49" i="4"/>
  <c r="U49" i="4"/>
  <c r="T49" i="4"/>
  <c r="S49" i="4"/>
  <c r="R49" i="4"/>
  <c r="Q49" i="4"/>
  <c r="P49" i="4"/>
  <c r="O49" i="4"/>
  <c r="N49" i="4"/>
  <c r="M49" i="4"/>
  <c r="L49" i="4"/>
  <c r="K49" i="4"/>
  <c r="J49" i="4"/>
  <c r="I49" i="4"/>
  <c r="H49" i="4"/>
  <c r="G49" i="4"/>
  <c r="F49" i="4"/>
  <c r="E49" i="4"/>
  <c r="A49" i="4"/>
  <c r="AB48" i="4"/>
  <c r="AA48" i="4"/>
  <c r="Z48" i="4"/>
  <c r="Y48" i="4"/>
  <c r="X48" i="4"/>
  <c r="W48" i="4"/>
  <c r="V48" i="4"/>
  <c r="U48" i="4"/>
  <c r="T48" i="4"/>
  <c r="S48" i="4"/>
  <c r="R48" i="4"/>
  <c r="Q48" i="4"/>
  <c r="P48" i="4"/>
  <c r="O48" i="4"/>
  <c r="N48" i="4"/>
  <c r="M48" i="4"/>
  <c r="L48" i="4"/>
  <c r="K48" i="4"/>
  <c r="J48" i="4"/>
  <c r="I48" i="4"/>
  <c r="H48" i="4"/>
  <c r="G48" i="4"/>
  <c r="F48" i="4"/>
  <c r="E48" i="4"/>
  <c r="A48" i="4"/>
  <c r="AB47" i="4"/>
  <c r="AA47" i="4"/>
  <c r="Z47" i="4"/>
  <c r="Y47" i="4"/>
  <c r="X47" i="4"/>
  <c r="W47" i="4"/>
  <c r="V47" i="4"/>
  <c r="U47" i="4"/>
  <c r="T47" i="4"/>
  <c r="S47" i="4"/>
  <c r="R47" i="4"/>
  <c r="Q47" i="4"/>
  <c r="P47" i="4"/>
  <c r="O47" i="4"/>
  <c r="N47" i="4"/>
  <c r="M47" i="4"/>
  <c r="L47" i="4"/>
  <c r="K47" i="4"/>
  <c r="J47" i="4"/>
  <c r="I47" i="4"/>
  <c r="H47" i="4"/>
  <c r="G47" i="4"/>
  <c r="F47" i="4"/>
  <c r="E47" i="4"/>
  <c r="A47" i="4"/>
  <c r="AB46" i="4"/>
  <c r="AA46" i="4"/>
  <c r="Z46" i="4"/>
  <c r="Y46" i="4"/>
  <c r="X46" i="4"/>
  <c r="W46" i="4"/>
  <c r="V46" i="4"/>
  <c r="U46" i="4"/>
  <c r="T46" i="4"/>
  <c r="S46" i="4"/>
  <c r="R46" i="4"/>
  <c r="Q46" i="4"/>
  <c r="P46" i="4"/>
  <c r="O46" i="4"/>
  <c r="N46" i="4"/>
  <c r="M46" i="4"/>
  <c r="L46" i="4"/>
  <c r="K46" i="4"/>
  <c r="J46" i="4"/>
  <c r="I46" i="4"/>
  <c r="H46" i="4"/>
  <c r="G46" i="4"/>
  <c r="F46" i="4"/>
  <c r="E46" i="4"/>
  <c r="A46" i="4"/>
  <c r="AB45" i="4"/>
  <c r="AA45" i="4"/>
  <c r="Z45" i="4"/>
  <c r="Y45" i="4"/>
  <c r="X45" i="4"/>
  <c r="W45" i="4"/>
  <c r="V45" i="4"/>
  <c r="U45" i="4"/>
  <c r="T45" i="4"/>
  <c r="S45" i="4"/>
  <c r="R45" i="4"/>
  <c r="Q45" i="4"/>
  <c r="P45" i="4"/>
  <c r="O45" i="4"/>
  <c r="N45" i="4"/>
  <c r="M45" i="4"/>
  <c r="L45" i="4"/>
  <c r="K45" i="4"/>
  <c r="J45" i="4"/>
  <c r="I45" i="4"/>
  <c r="H45" i="4"/>
  <c r="G45" i="4"/>
  <c r="F45" i="4"/>
  <c r="E45" i="4"/>
  <c r="A45" i="4"/>
  <c r="AB44" i="4"/>
  <c r="AA44" i="4"/>
  <c r="Z44" i="4"/>
  <c r="Y44" i="4"/>
  <c r="X44" i="4"/>
  <c r="W44" i="4"/>
  <c r="V44" i="4"/>
  <c r="U44" i="4"/>
  <c r="T44" i="4"/>
  <c r="S44" i="4"/>
  <c r="R44" i="4"/>
  <c r="Q44" i="4"/>
  <c r="P44" i="4"/>
  <c r="O44" i="4"/>
  <c r="N44" i="4"/>
  <c r="M44" i="4"/>
  <c r="L44" i="4"/>
  <c r="K44" i="4"/>
  <c r="J44" i="4"/>
  <c r="I44" i="4"/>
  <c r="H44" i="4"/>
  <c r="G44" i="4"/>
  <c r="F44" i="4"/>
  <c r="E44" i="4"/>
  <c r="A44" i="4"/>
  <c r="AB43" i="4"/>
  <c r="AA43" i="4"/>
  <c r="Z43" i="4"/>
  <c r="Y43" i="4"/>
  <c r="X43" i="4"/>
  <c r="W43" i="4"/>
  <c r="V43" i="4"/>
  <c r="U43" i="4"/>
  <c r="T43" i="4"/>
  <c r="S43" i="4"/>
  <c r="R43" i="4"/>
  <c r="Q43" i="4"/>
  <c r="P43" i="4"/>
  <c r="O43" i="4"/>
  <c r="N43" i="4"/>
  <c r="M43" i="4"/>
  <c r="L43" i="4"/>
  <c r="K43" i="4"/>
  <c r="J43" i="4"/>
  <c r="I43" i="4"/>
  <c r="H43" i="4"/>
  <c r="G43" i="4"/>
  <c r="F43" i="4"/>
  <c r="E43" i="4"/>
  <c r="A43" i="4"/>
  <c r="AB42" i="4"/>
  <c r="AA42" i="4"/>
  <c r="Z42" i="4"/>
  <c r="Y42" i="4"/>
  <c r="X42" i="4"/>
  <c r="W42" i="4"/>
  <c r="V42" i="4"/>
  <c r="U42" i="4"/>
  <c r="T42" i="4"/>
  <c r="S42" i="4"/>
  <c r="R42" i="4"/>
  <c r="Q42" i="4"/>
  <c r="P42" i="4"/>
  <c r="O42" i="4"/>
  <c r="N42" i="4"/>
  <c r="M42" i="4"/>
  <c r="L42" i="4"/>
  <c r="K42" i="4"/>
  <c r="J42" i="4"/>
  <c r="I42" i="4"/>
  <c r="H42" i="4"/>
  <c r="G42" i="4"/>
  <c r="F42" i="4"/>
  <c r="E42" i="4"/>
  <c r="A42" i="4"/>
  <c r="AB41" i="4"/>
  <c r="AA41" i="4"/>
  <c r="Z41" i="4"/>
  <c r="Y41" i="4"/>
  <c r="X41" i="4"/>
  <c r="W41" i="4"/>
  <c r="V41" i="4"/>
  <c r="U41" i="4"/>
  <c r="T41" i="4"/>
  <c r="S41" i="4"/>
  <c r="R41" i="4"/>
  <c r="Q41" i="4"/>
  <c r="P41" i="4"/>
  <c r="O41" i="4"/>
  <c r="N41" i="4"/>
  <c r="M41" i="4"/>
  <c r="L41" i="4"/>
  <c r="K41" i="4"/>
  <c r="J41" i="4"/>
  <c r="I41" i="4"/>
  <c r="H41" i="4"/>
  <c r="G41" i="4"/>
  <c r="F41" i="4"/>
  <c r="E41" i="4"/>
  <c r="A41" i="4"/>
  <c r="AB40" i="4"/>
  <c r="AA40" i="4"/>
  <c r="Z40" i="4"/>
  <c r="Y40" i="4"/>
  <c r="X40" i="4"/>
  <c r="W40" i="4"/>
  <c r="V40" i="4"/>
  <c r="U40" i="4"/>
  <c r="T40" i="4"/>
  <c r="S40" i="4"/>
  <c r="R40" i="4"/>
  <c r="Q40" i="4"/>
  <c r="P40" i="4"/>
  <c r="O40" i="4"/>
  <c r="N40" i="4"/>
  <c r="M40" i="4"/>
  <c r="L40" i="4"/>
  <c r="K40" i="4"/>
  <c r="J40" i="4"/>
  <c r="I40" i="4"/>
  <c r="H40" i="4"/>
  <c r="G40" i="4"/>
  <c r="F40" i="4"/>
  <c r="E40" i="4"/>
  <c r="A40" i="4"/>
  <c r="AB39" i="4"/>
  <c r="AA39" i="4"/>
  <c r="Z39" i="4"/>
  <c r="Y39" i="4"/>
  <c r="X39" i="4"/>
  <c r="W39" i="4"/>
  <c r="V39" i="4"/>
  <c r="U39" i="4"/>
  <c r="T39" i="4"/>
  <c r="S39" i="4"/>
  <c r="R39" i="4"/>
  <c r="Q39" i="4"/>
  <c r="P39" i="4"/>
  <c r="O39" i="4"/>
  <c r="N39" i="4"/>
  <c r="M39" i="4"/>
  <c r="L39" i="4"/>
  <c r="K39" i="4"/>
  <c r="J39" i="4"/>
  <c r="I39" i="4"/>
  <c r="H39" i="4"/>
  <c r="G39" i="4"/>
  <c r="F39" i="4"/>
  <c r="E39" i="4"/>
  <c r="A39" i="4"/>
  <c r="AB38" i="4"/>
  <c r="AA38" i="4"/>
  <c r="Z38" i="4"/>
  <c r="Y38" i="4"/>
  <c r="X38" i="4"/>
  <c r="W38" i="4"/>
  <c r="V38" i="4"/>
  <c r="U38" i="4"/>
  <c r="T38" i="4"/>
  <c r="S38" i="4"/>
  <c r="R38" i="4"/>
  <c r="Q38" i="4"/>
  <c r="P38" i="4"/>
  <c r="O38" i="4"/>
  <c r="N38" i="4"/>
  <c r="M38" i="4"/>
  <c r="L38" i="4"/>
  <c r="K38" i="4"/>
  <c r="J38" i="4"/>
  <c r="I38" i="4"/>
  <c r="H38" i="4"/>
  <c r="G38" i="4"/>
  <c r="F38" i="4"/>
  <c r="E38" i="4"/>
  <c r="A38" i="4"/>
  <c r="AB37" i="4"/>
  <c r="AA37" i="4"/>
  <c r="Z37" i="4"/>
  <c r="Y37" i="4"/>
  <c r="X37" i="4"/>
  <c r="W37" i="4"/>
  <c r="V37" i="4"/>
  <c r="U37" i="4"/>
  <c r="T37" i="4"/>
  <c r="S37" i="4"/>
  <c r="R37" i="4"/>
  <c r="Q37" i="4"/>
  <c r="P37" i="4"/>
  <c r="O37" i="4"/>
  <c r="N37" i="4"/>
  <c r="M37" i="4"/>
  <c r="L37" i="4"/>
  <c r="K37" i="4"/>
  <c r="J37" i="4"/>
  <c r="I37" i="4"/>
  <c r="H37" i="4"/>
  <c r="G37" i="4"/>
  <c r="F37" i="4"/>
  <c r="E37" i="4"/>
  <c r="A37" i="4"/>
  <c r="AB36" i="4"/>
  <c r="AA36" i="4"/>
  <c r="Z36" i="4"/>
  <c r="Y36" i="4"/>
  <c r="X36" i="4"/>
  <c r="W36" i="4"/>
  <c r="V36" i="4"/>
  <c r="U36" i="4"/>
  <c r="T36" i="4"/>
  <c r="S36" i="4"/>
  <c r="R36" i="4"/>
  <c r="Q36" i="4"/>
  <c r="P36" i="4"/>
  <c r="O36" i="4"/>
  <c r="N36" i="4"/>
  <c r="M36" i="4"/>
  <c r="L36" i="4"/>
  <c r="K36" i="4"/>
  <c r="J36" i="4"/>
  <c r="I36" i="4"/>
  <c r="H36" i="4"/>
  <c r="G36" i="4"/>
  <c r="F36" i="4"/>
  <c r="E36" i="4"/>
  <c r="A36" i="4"/>
  <c r="AB35" i="4"/>
  <c r="AA35" i="4"/>
  <c r="Z35" i="4"/>
  <c r="Y35" i="4"/>
  <c r="X35" i="4"/>
  <c r="W35" i="4"/>
  <c r="V35" i="4"/>
  <c r="U35" i="4"/>
  <c r="T35" i="4"/>
  <c r="S35" i="4"/>
  <c r="R35" i="4"/>
  <c r="Q35" i="4"/>
  <c r="P35" i="4"/>
  <c r="O35" i="4"/>
  <c r="N35" i="4"/>
  <c r="M35" i="4"/>
  <c r="L35" i="4"/>
  <c r="K35" i="4"/>
  <c r="J35" i="4"/>
  <c r="I35" i="4"/>
  <c r="H35" i="4"/>
  <c r="G35" i="4"/>
  <c r="F35" i="4"/>
  <c r="E35" i="4"/>
  <c r="A35" i="4"/>
  <c r="AB34" i="4"/>
  <c r="AA34" i="4"/>
  <c r="Z34" i="4"/>
  <c r="Y34" i="4"/>
  <c r="X34" i="4"/>
  <c r="W34" i="4"/>
  <c r="V34" i="4"/>
  <c r="U34" i="4"/>
  <c r="T34" i="4"/>
  <c r="S34" i="4"/>
  <c r="R34" i="4"/>
  <c r="Q34" i="4"/>
  <c r="P34" i="4"/>
  <c r="O34" i="4"/>
  <c r="N34" i="4"/>
  <c r="M34" i="4"/>
  <c r="L34" i="4"/>
  <c r="K34" i="4"/>
  <c r="J34" i="4"/>
  <c r="I34" i="4"/>
  <c r="H34" i="4"/>
  <c r="G34" i="4"/>
  <c r="F34" i="4"/>
  <c r="E34" i="4"/>
  <c r="A34" i="4"/>
  <c r="AB33" i="4"/>
  <c r="AA33" i="4"/>
  <c r="Z33" i="4"/>
  <c r="Y33" i="4"/>
  <c r="X33" i="4"/>
  <c r="W33" i="4"/>
  <c r="V33" i="4"/>
  <c r="U33" i="4"/>
  <c r="T33" i="4"/>
  <c r="S33" i="4"/>
  <c r="R33" i="4"/>
  <c r="Q33" i="4"/>
  <c r="P33" i="4"/>
  <c r="O33" i="4"/>
  <c r="N33" i="4"/>
  <c r="M33" i="4"/>
  <c r="L33" i="4"/>
  <c r="K33" i="4"/>
  <c r="J33" i="4"/>
  <c r="I33" i="4"/>
  <c r="H33" i="4"/>
  <c r="G33" i="4"/>
  <c r="F33" i="4"/>
  <c r="E33" i="4"/>
  <c r="A33" i="4"/>
  <c r="AB32" i="4"/>
  <c r="AA32" i="4"/>
  <c r="Z32" i="4"/>
  <c r="Y32" i="4"/>
  <c r="X32" i="4"/>
  <c r="W32" i="4"/>
  <c r="V32" i="4"/>
  <c r="U32" i="4"/>
  <c r="T32" i="4"/>
  <c r="S32" i="4"/>
  <c r="R32" i="4"/>
  <c r="Q32" i="4"/>
  <c r="P32" i="4"/>
  <c r="O32" i="4"/>
  <c r="N32" i="4"/>
  <c r="M32" i="4"/>
  <c r="L32" i="4"/>
  <c r="K32" i="4"/>
  <c r="J32" i="4"/>
  <c r="I32" i="4"/>
  <c r="H32" i="4"/>
  <c r="G32" i="4"/>
  <c r="F32" i="4"/>
  <c r="E32" i="4"/>
  <c r="A32" i="4"/>
  <c r="AB31" i="4"/>
  <c r="AA31" i="4"/>
  <c r="Z31" i="4"/>
  <c r="Y31" i="4"/>
  <c r="X31" i="4"/>
  <c r="W31" i="4"/>
  <c r="V31" i="4"/>
  <c r="U31" i="4"/>
  <c r="T31" i="4"/>
  <c r="S31" i="4"/>
  <c r="R31" i="4"/>
  <c r="Q31" i="4"/>
  <c r="P31" i="4"/>
  <c r="O31" i="4"/>
  <c r="N31" i="4"/>
  <c r="M31" i="4"/>
  <c r="L31" i="4"/>
  <c r="K31" i="4"/>
  <c r="J31" i="4"/>
  <c r="I31" i="4"/>
  <c r="H31" i="4"/>
  <c r="G31" i="4"/>
  <c r="F31" i="4"/>
  <c r="E31" i="4"/>
  <c r="A31" i="4"/>
  <c r="AB30" i="4"/>
  <c r="AA30" i="4"/>
  <c r="Z30" i="4"/>
  <c r="Y30" i="4"/>
  <c r="X30" i="4"/>
  <c r="W30" i="4"/>
  <c r="V30" i="4"/>
  <c r="U30" i="4"/>
  <c r="T30" i="4"/>
  <c r="S30" i="4"/>
  <c r="R30" i="4"/>
  <c r="Q30" i="4"/>
  <c r="P30" i="4"/>
  <c r="O30" i="4"/>
  <c r="N30" i="4"/>
  <c r="M30" i="4"/>
  <c r="L30" i="4"/>
  <c r="K30" i="4"/>
  <c r="J30" i="4"/>
  <c r="I30" i="4"/>
  <c r="H30" i="4"/>
  <c r="G30" i="4"/>
  <c r="F30" i="4"/>
  <c r="E30" i="4"/>
  <c r="A30" i="4"/>
  <c r="AB29" i="4"/>
  <c r="AA29" i="4"/>
  <c r="Z29" i="4"/>
  <c r="Y29" i="4"/>
  <c r="X29" i="4"/>
  <c r="W29" i="4"/>
  <c r="V29" i="4"/>
  <c r="U29" i="4"/>
  <c r="T29" i="4"/>
  <c r="S29" i="4"/>
  <c r="R29" i="4"/>
  <c r="Q29" i="4"/>
  <c r="P29" i="4"/>
  <c r="O29" i="4"/>
  <c r="N29" i="4"/>
  <c r="M29" i="4"/>
  <c r="L29" i="4"/>
  <c r="K29" i="4"/>
  <c r="J29" i="4"/>
  <c r="I29" i="4"/>
  <c r="H29" i="4"/>
  <c r="G29" i="4"/>
  <c r="F29" i="4"/>
  <c r="E29" i="4"/>
  <c r="A29" i="4"/>
  <c r="AB28" i="4"/>
  <c r="AA28" i="4"/>
  <c r="Z28" i="4"/>
  <c r="Y28" i="4"/>
  <c r="X28" i="4"/>
  <c r="W28" i="4"/>
  <c r="V28" i="4"/>
  <c r="U28" i="4"/>
  <c r="T28" i="4"/>
  <c r="S28" i="4"/>
  <c r="R28" i="4"/>
  <c r="Q28" i="4"/>
  <c r="P28" i="4"/>
  <c r="O28" i="4"/>
  <c r="N28" i="4"/>
  <c r="M28" i="4"/>
  <c r="L28" i="4"/>
  <c r="K28" i="4"/>
  <c r="J28" i="4"/>
  <c r="I28" i="4"/>
  <c r="H28" i="4"/>
  <c r="G28" i="4"/>
  <c r="F28" i="4"/>
  <c r="E28" i="4"/>
  <c r="A28" i="4"/>
  <c r="AB27" i="4"/>
  <c r="AA27" i="4"/>
  <c r="Z27" i="4"/>
  <c r="Y27" i="4"/>
  <c r="X27" i="4"/>
  <c r="W27" i="4"/>
  <c r="V27" i="4"/>
  <c r="U27" i="4"/>
  <c r="T27" i="4"/>
  <c r="S27" i="4"/>
  <c r="R27" i="4"/>
  <c r="Q27" i="4"/>
  <c r="P27" i="4"/>
  <c r="O27" i="4"/>
  <c r="N27" i="4"/>
  <c r="M27" i="4"/>
  <c r="L27" i="4"/>
  <c r="K27" i="4"/>
  <c r="J27" i="4"/>
  <c r="I27" i="4"/>
  <c r="H27" i="4"/>
  <c r="G27" i="4"/>
  <c r="F27" i="4"/>
  <c r="E27" i="4"/>
  <c r="A27" i="4"/>
  <c r="AB26" i="4"/>
  <c r="AA26" i="4"/>
  <c r="Z26" i="4"/>
  <c r="Y26" i="4"/>
  <c r="X26" i="4"/>
  <c r="W26" i="4"/>
  <c r="V26" i="4"/>
  <c r="U26" i="4"/>
  <c r="T26" i="4"/>
  <c r="S26" i="4"/>
  <c r="R26" i="4"/>
  <c r="Q26" i="4"/>
  <c r="P26" i="4"/>
  <c r="O26" i="4"/>
  <c r="N26" i="4"/>
  <c r="M26" i="4"/>
  <c r="L26" i="4"/>
  <c r="K26" i="4"/>
  <c r="J26" i="4"/>
  <c r="I26" i="4"/>
  <c r="H26" i="4"/>
  <c r="G26" i="4"/>
  <c r="F26" i="4"/>
  <c r="E26" i="4"/>
  <c r="A26" i="4"/>
  <c r="AB25" i="4"/>
  <c r="AA25" i="4"/>
  <c r="Z25" i="4"/>
  <c r="Y25" i="4"/>
  <c r="X25" i="4"/>
  <c r="W25" i="4"/>
  <c r="V25" i="4"/>
  <c r="U25" i="4"/>
  <c r="T25" i="4"/>
  <c r="S25" i="4"/>
  <c r="R25" i="4"/>
  <c r="Q25" i="4"/>
  <c r="P25" i="4"/>
  <c r="O25" i="4"/>
  <c r="N25" i="4"/>
  <c r="M25" i="4"/>
  <c r="L25" i="4"/>
  <c r="K25" i="4"/>
  <c r="J25" i="4"/>
  <c r="I25" i="4"/>
  <c r="H25" i="4"/>
  <c r="G25" i="4"/>
  <c r="F25" i="4"/>
  <c r="E25" i="4"/>
  <c r="A25" i="4"/>
  <c r="AB24" i="4"/>
  <c r="AA24" i="4"/>
  <c r="Z24" i="4"/>
  <c r="Y24" i="4"/>
  <c r="X24" i="4"/>
  <c r="W24" i="4"/>
  <c r="V24" i="4"/>
  <c r="U24" i="4"/>
  <c r="T24" i="4"/>
  <c r="S24" i="4"/>
  <c r="R24" i="4"/>
  <c r="Q24" i="4"/>
  <c r="P24" i="4"/>
  <c r="O24" i="4"/>
  <c r="N24" i="4"/>
  <c r="M24" i="4"/>
  <c r="L24" i="4"/>
  <c r="K24" i="4"/>
  <c r="J24" i="4"/>
  <c r="I24" i="4"/>
  <c r="H24" i="4"/>
  <c r="G24" i="4"/>
  <c r="F24" i="4"/>
  <c r="E24" i="4"/>
  <c r="A24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N23" i="4"/>
  <c r="M23" i="4"/>
  <c r="L23" i="4"/>
  <c r="K23" i="4"/>
  <c r="J23" i="4"/>
  <c r="I23" i="4"/>
  <c r="H23" i="4"/>
  <c r="G23" i="4"/>
  <c r="F23" i="4"/>
  <c r="E23" i="4"/>
  <c r="A23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N22" i="4"/>
  <c r="M22" i="4"/>
  <c r="L22" i="4"/>
  <c r="K22" i="4"/>
  <c r="J22" i="4"/>
  <c r="I22" i="4"/>
  <c r="H22" i="4"/>
  <c r="G22" i="4"/>
  <c r="F22" i="4"/>
  <c r="E22" i="4"/>
  <c r="A22" i="4"/>
  <c r="AB21" i="4"/>
  <c r="AA21" i="4"/>
  <c r="Z21" i="4"/>
  <c r="Y21" i="4"/>
  <c r="X21" i="4"/>
  <c r="W21" i="4"/>
  <c r="V21" i="4"/>
  <c r="U21" i="4"/>
  <c r="T21" i="4"/>
  <c r="S21" i="4"/>
  <c r="R21" i="4"/>
  <c r="Q21" i="4"/>
  <c r="P21" i="4"/>
  <c r="O21" i="4"/>
  <c r="N21" i="4"/>
  <c r="M21" i="4"/>
  <c r="L21" i="4"/>
  <c r="K21" i="4"/>
  <c r="J21" i="4"/>
  <c r="I21" i="4"/>
  <c r="H21" i="4"/>
  <c r="G21" i="4"/>
  <c r="F21" i="4"/>
  <c r="E21" i="4"/>
  <c r="A21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A20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A19" i="4"/>
  <c r="AB18" i="4"/>
  <c r="AA18" i="4"/>
  <c r="Z18" i="4"/>
  <c r="Y18" i="4"/>
  <c r="X18" i="4"/>
  <c r="W18" i="4"/>
  <c r="V18" i="4"/>
  <c r="U18" i="4"/>
  <c r="T18" i="4"/>
  <c r="S18" i="4"/>
  <c r="R18" i="4"/>
  <c r="Q18" i="4"/>
  <c r="P18" i="4"/>
  <c r="O18" i="4"/>
  <c r="N18" i="4"/>
  <c r="M18" i="4"/>
  <c r="L18" i="4"/>
  <c r="K18" i="4"/>
  <c r="J18" i="4"/>
  <c r="I18" i="4"/>
  <c r="H18" i="4"/>
  <c r="G18" i="4"/>
  <c r="F18" i="4"/>
  <c r="E18" i="4"/>
  <c r="A18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A17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A16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A15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A14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A13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A12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A11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A10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A9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A8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A7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A6" i="4"/>
  <c r="AB5" i="4"/>
  <c r="AA5" i="4"/>
  <c r="Z5" i="4"/>
  <c r="Y5" i="4"/>
  <c r="X5" i="4"/>
  <c r="W5" i="4"/>
  <c r="V5" i="4"/>
  <c r="U5" i="4"/>
  <c r="T5" i="4"/>
  <c r="S5" i="4"/>
  <c r="R5" i="4"/>
  <c r="Q5" i="4"/>
  <c r="P5" i="4"/>
  <c r="O5" i="4"/>
  <c r="N5" i="4"/>
  <c r="M5" i="4"/>
  <c r="L5" i="4"/>
  <c r="K5" i="4"/>
  <c r="J5" i="4"/>
  <c r="I5" i="4"/>
  <c r="H5" i="4"/>
  <c r="G5" i="4"/>
  <c r="F5" i="4"/>
  <c r="E5" i="4"/>
  <c r="A5" i="4"/>
  <c r="AS6" i="4" l="1"/>
  <c r="AR7" i="4"/>
  <c r="AV7" i="4"/>
  <c r="AU8" i="4"/>
  <c r="AW10" i="4"/>
  <c r="AR11" i="4"/>
  <c r="AT13" i="4"/>
  <c r="AS14" i="4"/>
  <c r="AW14" i="4"/>
  <c r="AR15" i="4"/>
  <c r="AV15" i="4"/>
  <c r="AT17" i="4"/>
  <c r="AS18" i="4"/>
  <c r="AR19" i="4"/>
  <c r="AW22" i="4"/>
  <c r="AU24" i="4"/>
  <c r="AT25" i="4"/>
  <c r="AS26" i="4"/>
  <c r="AV27" i="4"/>
  <c r="AU5" i="4"/>
  <c r="AS7" i="4"/>
  <c r="AW7" i="4"/>
  <c r="AV8" i="4"/>
  <c r="AS11" i="4"/>
  <c r="AW11" i="4"/>
  <c r="AV12" i="4"/>
  <c r="AT14" i="4"/>
  <c r="AW15" i="4"/>
  <c r="AR16" i="4"/>
  <c r="AV16" i="4"/>
  <c r="AS19" i="4"/>
  <c r="AW19" i="4"/>
  <c r="AR20" i="4"/>
  <c r="AU21" i="4"/>
  <c r="AS23" i="4"/>
  <c r="AW23" i="4"/>
  <c r="AV24" i="4"/>
  <c r="AS27" i="4"/>
  <c r="AR28" i="4"/>
  <c r="AS31" i="4"/>
  <c r="AR32" i="4"/>
  <c r="AR5" i="4"/>
  <c r="AV5" i="4"/>
  <c r="AU6" i="4"/>
  <c r="AT7" i="4"/>
  <c r="AS8" i="4"/>
  <c r="AW8" i="4"/>
  <c r="AR9" i="4"/>
  <c r="AV9" i="4"/>
  <c r="AU10" i="4"/>
  <c r="AT11" i="4"/>
  <c r="AS12" i="4"/>
  <c r="AW12" i="4"/>
  <c r="AR13" i="4"/>
  <c r="AV13" i="4"/>
  <c r="AU14" i="4"/>
  <c r="AT15" i="4"/>
  <c r="AS16" i="4"/>
  <c r="AW16" i="4"/>
  <c r="AR17" i="4"/>
  <c r="AV17" i="4"/>
  <c r="AU18" i="4"/>
  <c r="AT19" i="4"/>
  <c r="AS20" i="4"/>
  <c r="AW20" i="4"/>
  <c r="AR21" i="4"/>
  <c r="AV21" i="4"/>
  <c r="AU22" i="4"/>
  <c r="AT23" i="4"/>
  <c r="AS24" i="4"/>
  <c r="AW24" i="4"/>
  <c r="AR25" i="4"/>
  <c r="AV25" i="4"/>
  <c r="AU26" i="4"/>
  <c r="AT27" i="4"/>
  <c r="AS28" i="4"/>
  <c r="AW28" i="4"/>
  <c r="AR29" i="4"/>
  <c r="AV29" i="4"/>
  <c r="AU30" i="4"/>
  <c r="AT31" i="4"/>
  <c r="AS32" i="4"/>
  <c r="AW32" i="4"/>
  <c r="AR33" i="4"/>
  <c r="AV33" i="4"/>
  <c r="AU34" i="4"/>
  <c r="AT35" i="4"/>
  <c r="AS36" i="4"/>
  <c r="AW36" i="4"/>
  <c r="AR37" i="4"/>
  <c r="AV37" i="4"/>
  <c r="AU38" i="4"/>
  <c r="AT39" i="4"/>
  <c r="AS40" i="4"/>
  <c r="AW40" i="4"/>
  <c r="AR41" i="4"/>
  <c r="AV41" i="4"/>
  <c r="AU42" i="4"/>
  <c r="AT43" i="4"/>
  <c r="AS44" i="4"/>
  <c r="AW44" i="4"/>
  <c r="AR45" i="4"/>
  <c r="AV45" i="4"/>
  <c r="AU46" i="4"/>
  <c r="AT47" i="4"/>
  <c r="AS48" i="4"/>
  <c r="AW48" i="4"/>
  <c r="AR49" i="4"/>
  <c r="AV49" i="4"/>
  <c r="AU50" i="4"/>
  <c r="AT51" i="4"/>
  <c r="AS52" i="4"/>
  <c r="AW52" i="4"/>
  <c r="AR53" i="4"/>
  <c r="AV53" i="4"/>
  <c r="AU54" i="4"/>
  <c r="AT55" i="4"/>
  <c r="AS56" i="4"/>
  <c r="AW56" i="4"/>
  <c r="AV11" i="4"/>
  <c r="AS5" i="4"/>
  <c r="AW5" i="4"/>
  <c r="AR6" i="4"/>
  <c r="AV6" i="4"/>
  <c r="AU7" i="4"/>
  <c r="AT8" i="4"/>
  <c r="AS9" i="4"/>
  <c r="AW9" i="4"/>
  <c r="AR10" i="4"/>
  <c r="AV10" i="4"/>
  <c r="AU11" i="4"/>
  <c r="AT12" i="4"/>
  <c r="AS13" i="4"/>
  <c r="AW13" i="4"/>
  <c r="AR14" i="4"/>
  <c r="AV14" i="4"/>
  <c r="AU15" i="4"/>
  <c r="AT16" i="4"/>
  <c r="AS17" i="4"/>
  <c r="AW17" i="4"/>
  <c r="AR18" i="4"/>
  <c r="AV18" i="4"/>
  <c r="AU19" i="4"/>
  <c r="AT20" i="4"/>
  <c r="AS21" i="4"/>
  <c r="AW21" i="4"/>
  <c r="AR22" i="4"/>
  <c r="AV22" i="4"/>
  <c r="AU23" i="4"/>
  <c r="AT24" i="4"/>
  <c r="AS25" i="4"/>
  <c r="AW25" i="4"/>
  <c r="AR26" i="4"/>
  <c r="AV26" i="4"/>
  <c r="AU27" i="4"/>
  <c r="AT28" i="4"/>
  <c r="AS29" i="4"/>
  <c r="AW29" i="4"/>
  <c r="AR30" i="4"/>
  <c r="AV30" i="4"/>
  <c r="AU31" i="4"/>
  <c r="AT32" i="4"/>
  <c r="AS33" i="4"/>
  <c r="AW33" i="4"/>
  <c r="AR34" i="4"/>
  <c r="AV34" i="4"/>
  <c r="AU35" i="4"/>
  <c r="AT36" i="4"/>
  <c r="AS37" i="4"/>
  <c r="AW37" i="4"/>
  <c r="AR38" i="4"/>
  <c r="AV38" i="4"/>
  <c r="AU39" i="4"/>
  <c r="AT40" i="4"/>
  <c r="AS41" i="4"/>
  <c r="AW41" i="4"/>
  <c r="AR42" i="4"/>
  <c r="AV42" i="4"/>
  <c r="AU43" i="4"/>
  <c r="AT44" i="4"/>
  <c r="AS45" i="4"/>
  <c r="AW45" i="4"/>
  <c r="AR46" i="4"/>
  <c r="AV46" i="4"/>
  <c r="AU47" i="4"/>
  <c r="AT48" i="4"/>
  <c r="AS49" i="4"/>
  <c r="AW49" i="4"/>
  <c r="AR50" i="4"/>
  <c r="AV50" i="4"/>
  <c r="AU51" i="4"/>
  <c r="AT52" i="4"/>
  <c r="AS53" i="4"/>
  <c r="AW53" i="4"/>
  <c r="AR54" i="4"/>
  <c r="AV54" i="4"/>
  <c r="AU55" i="4"/>
  <c r="AT56" i="4"/>
  <c r="AS57" i="4"/>
  <c r="AW57" i="4"/>
  <c r="AR58" i="4"/>
  <c r="AV58" i="4"/>
  <c r="AU59" i="4"/>
  <c r="AT60" i="4"/>
  <c r="AS61" i="4"/>
  <c r="AW61" i="4"/>
  <c r="AT5" i="4"/>
  <c r="AW6" i="4"/>
  <c r="AT9" i="4"/>
  <c r="AS10" i="4"/>
  <c r="AU12" i="4"/>
  <c r="AU16" i="4"/>
  <c r="AW18" i="4"/>
  <c r="AV19" i="4"/>
  <c r="AU20" i="4"/>
  <c r="AT21" i="4"/>
  <c r="AS22" i="4"/>
  <c r="AR23" i="4"/>
  <c r="AW26" i="4"/>
  <c r="AR27" i="4"/>
  <c r="AU28" i="4"/>
  <c r="AT29" i="4"/>
  <c r="AS30" i="4"/>
  <c r="AW30" i="4"/>
  <c r="AR31" i="4"/>
  <c r="AV31" i="4"/>
  <c r="AU32" i="4"/>
  <c r="AT33" i="4"/>
  <c r="AS34" i="4"/>
  <c r="AW34" i="4"/>
  <c r="AR35" i="4"/>
  <c r="AV35" i="4"/>
  <c r="AU36" i="4"/>
  <c r="AT37" i="4"/>
  <c r="AS38" i="4"/>
  <c r="AW38" i="4"/>
  <c r="AR39" i="4"/>
  <c r="AV39" i="4"/>
  <c r="AU40" i="4"/>
  <c r="AT41" i="4"/>
  <c r="AS42" i="4"/>
  <c r="AW42" i="4"/>
  <c r="AR43" i="4"/>
  <c r="AV43" i="4"/>
  <c r="AU44" i="4"/>
  <c r="AT45" i="4"/>
  <c r="AS46" i="4"/>
  <c r="AW46" i="4"/>
  <c r="AR47" i="4"/>
  <c r="AV47" i="4"/>
  <c r="AU48" i="4"/>
  <c r="AT49" i="4"/>
  <c r="AS50" i="4"/>
  <c r="AW50" i="4"/>
  <c r="AR51" i="4"/>
  <c r="AV51" i="4"/>
  <c r="AU52" i="4"/>
  <c r="AT53" i="4"/>
  <c r="AS54" i="4"/>
  <c r="AW54" i="4"/>
  <c r="AR55" i="4"/>
  <c r="AV55" i="4"/>
  <c r="AU56" i="4"/>
  <c r="AT57" i="4"/>
  <c r="AS58" i="4"/>
  <c r="AW58" i="4"/>
  <c r="AR59" i="4"/>
  <c r="AV59" i="4"/>
  <c r="AU60" i="4"/>
  <c r="AT61" i="4"/>
  <c r="AS62" i="4"/>
  <c r="AW62" i="4"/>
  <c r="AR63" i="4"/>
  <c r="AV63" i="4"/>
  <c r="AU64" i="4"/>
  <c r="AT65" i="4"/>
  <c r="AS66" i="4"/>
  <c r="AW66" i="4"/>
  <c r="AR67" i="4"/>
  <c r="AV67" i="4"/>
  <c r="AU68" i="4"/>
  <c r="AT69" i="4"/>
  <c r="AS70" i="4"/>
  <c r="AW70" i="4"/>
  <c r="AR71" i="4"/>
  <c r="AV71" i="4"/>
  <c r="AU72" i="4"/>
  <c r="AT73" i="4"/>
  <c r="AS74" i="4"/>
  <c r="AW74" i="4"/>
  <c r="AR75" i="4"/>
  <c r="AV75" i="4"/>
  <c r="AU76" i="4"/>
  <c r="AT77" i="4"/>
  <c r="AS78" i="4"/>
  <c r="AW78" i="4"/>
  <c r="AR79" i="4"/>
  <c r="AV79" i="4"/>
  <c r="AU80" i="4"/>
  <c r="AT81" i="4"/>
  <c r="AS82" i="4"/>
  <c r="AW82" i="4"/>
  <c r="AR83" i="4"/>
  <c r="AV83" i="4"/>
  <c r="AU84" i="4"/>
  <c r="AT85" i="4"/>
  <c r="AS86" i="4"/>
  <c r="AW86" i="4"/>
  <c r="AR87" i="4"/>
  <c r="AV87" i="4"/>
  <c r="AU88" i="4"/>
  <c r="AT89" i="4"/>
  <c r="AS90" i="4"/>
  <c r="AW90" i="4"/>
  <c r="AR91" i="4"/>
  <c r="AV91" i="4"/>
  <c r="AU92" i="4"/>
  <c r="AT93" i="4"/>
  <c r="AS94" i="4"/>
  <c r="AW94" i="4"/>
  <c r="AR95" i="4"/>
  <c r="AV95" i="4"/>
  <c r="AU96" i="4"/>
  <c r="AT97" i="4"/>
  <c r="AS98" i="4"/>
  <c r="AW98" i="4"/>
  <c r="AR99" i="4"/>
  <c r="AV99" i="4"/>
  <c r="AU100" i="4"/>
  <c r="AT101" i="4"/>
  <c r="AS102" i="4"/>
  <c r="AW102" i="4"/>
  <c r="AR103" i="4"/>
  <c r="AV103" i="4"/>
  <c r="AV23" i="4"/>
  <c r="AT6" i="4"/>
  <c r="AR8" i="4"/>
  <c r="AU9" i="4"/>
  <c r="AT10" i="4"/>
  <c r="AR12" i="4"/>
  <c r="AU13" i="4"/>
  <c r="AS15" i="4"/>
  <c r="AU17" i="4"/>
  <c r="AT18" i="4"/>
  <c r="AV20" i="4"/>
  <c r="AT22" i="4"/>
  <c r="AR24" i="4"/>
  <c r="AU25" i="4"/>
  <c r="AT26" i="4"/>
  <c r="AW27" i="4"/>
  <c r="AV28" i="4"/>
  <c r="AU29" i="4"/>
  <c r="AT30" i="4"/>
  <c r="AW31" i="4"/>
  <c r="AV32" i="4"/>
  <c r="AU33" i="4"/>
  <c r="AT34" i="4"/>
  <c r="AS35" i="4"/>
  <c r="AW35" i="4"/>
  <c r="AR36" i="4"/>
  <c r="AV36" i="4"/>
  <c r="AU37" i="4"/>
  <c r="AT38" i="4"/>
  <c r="AS39" i="4"/>
  <c r="AW39" i="4"/>
  <c r="AR40" i="4"/>
  <c r="AV40" i="4"/>
  <c r="AU41" i="4"/>
  <c r="AT42" i="4"/>
  <c r="AS43" i="4"/>
  <c r="AW43" i="4"/>
  <c r="AR44" i="4"/>
  <c r="AV44" i="4"/>
  <c r="AU45" i="4"/>
  <c r="AT46" i="4"/>
  <c r="AS47" i="4"/>
  <c r="AW47" i="4"/>
  <c r="AR48" i="4"/>
  <c r="AV48" i="4"/>
  <c r="AU49" i="4"/>
  <c r="AT50" i="4"/>
  <c r="AS51" i="4"/>
  <c r="AW51" i="4"/>
  <c r="AR52" i="4"/>
  <c r="AV52" i="4"/>
  <c r="AU53" i="4"/>
  <c r="AT54" i="4"/>
  <c r="AS55" i="4"/>
  <c r="AW55" i="4"/>
  <c r="AR56" i="4"/>
  <c r="AV56" i="4"/>
  <c r="AU57" i="4"/>
  <c r="AT58" i="4"/>
  <c r="AS59" i="4"/>
  <c r="AW59" i="4"/>
  <c r="AR60" i="4"/>
  <c r="AV60" i="4"/>
  <c r="AU61" i="4"/>
  <c r="AT62" i="4"/>
  <c r="AS63" i="4"/>
  <c r="AW63" i="4"/>
  <c r="AR64" i="4"/>
  <c r="AV64" i="4"/>
  <c r="AU65" i="4"/>
  <c r="AT66" i="4"/>
  <c r="AS67" i="4"/>
  <c r="AW67" i="4"/>
  <c r="AR68" i="4"/>
  <c r="AV68" i="4"/>
  <c r="AR62" i="4"/>
  <c r="AV62" i="4"/>
  <c r="AU63" i="4"/>
  <c r="AT64" i="4"/>
  <c r="AS65" i="4"/>
  <c r="AW65" i="4"/>
  <c r="AR66" i="4"/>
  <c r="AV66" i="4"/>
  <c r="AU67" i="4"/>
  <c r="AT68" i="4"/>
  <c r="AW69" i="4"/>
  <c r="AR70" i="4"/>
  <c r="AV70" i="4"/>
  <c r="AU71" i="4"/>
  <c r="AT72" i="4"/>
  <c r="AS73" i="4"/>
  <c r="AW73" i="4"/>
  <c r="AR74" i="4"/>
  <c r="AV74" i="4"/>
  <c r="AU75" i="4"/>
  <c r="AT76" i="4"/>
  <c r="AW77" i="4"/>
  <c r="AR78" i="4"/>
  <c r="AV78" i="4"/>
  <c r="AU79" i="4"/>
  <c r="AT80" i="4"/>
  <c r="AR82" i="4"/>
  <c r="AV82" i="4"/>
  <c r="AU83" i="4"/>
  <c r="AT84" i="4"/>
  <c r="AR86" i="4"/>
  <c r="AT88" i="4"/>
  <c r="AR90" i="4"/>
  <c r="AV108" i="4"/>
  <c r="AR108" i="4"/>
  <c r="AV107" i="4"/>
  <c r="AV104" i="4"/>
  <c r="AR104" i="4"/>
  <c r="AV90" i="4"/>
  <c r="AW85" i="4"/>
  <c r="AT90" i="4"/>
  <c r="AT82" i="4"/>
  <c r="AS79" i="4"/>
  <c r="AS75" i="4"/>
  <c r="AS71" i="4"/>
  <c r="AS69" i="4"/>
  <c r="AV89" i="4"/>
  <c r="AT96" i="4"/>
  <c r="AS101" i="4"/>
  <c r="AU103" i="4"/>
  <c r="AR106" i="4"/>
  <c r="AV93" i="4"/>
  <c r="AR97" i="4"/>
  <c r="AS96" i="4"/>
  <c r="AV81" i="4"/>
  <c r="AV97" i="4"/>
  <c r="AW104" i="4"/>
  <c r="AU107" i="4"/>
  <c r="AV57" i="4"/>
  <c r="AW100" i="4"/>
  <c r="AS89" i="4"/>
  <c r="AU109" i="4"/>
  <c r="AU108" i="4"/>
  <c r="AU105" i="4"/>
  <c r="AU104" i="4"/>
  <c r="AW89" i="4"/>
  <c r="AW81" i="4"/>
  <c r="AT86" i="4"/>
  <c r="AS83" i="4"/>
  <c r="AT78" i="4"/>
  <c r="AT70" i="4"/>
  <c r="AV85" i="4"/>
  <c r="AT92" i="4"/>
  <c r="AS97" i="4"/>
  <c r="AW101" i="4"/>
  <c r="AT104" i="4"/>
  <c r="AT108" i="4"/>
  <c r="AV94" i="4"/>
  <c r="AU98" i="4"/>
  <c r="AT105" i="4"/>
  <c r="AU102" i="4"/>
  <c r="AV77" i="4"/>
  <c r="AV98" i="4"/>
  <c r="AT107" i="4"/>
  <c r="AV73" i="4"/>
  <c r="AS92" i="4"/>
  <c r="AR105" i="4"/>
  <c r="AW92" i="4"/>
  <c r="AS85" i="4"/>
  <c r="AU69" i="4"/>
  <c r="AW71" i="4"/>
  <c r="AV72" i="4"/>
  <c r="AU73" i="4"/>
  <c r="AW75" i="4"/>
  <c r="AV76" i="4"/>
  <c r="AU77" i="4"/>
  <c r="AW79" i="4"/>
  <c r="AV80" i="4"/>
  <c r="AU81" i="4"/>
  <c r="AW83" i="4"/>
  <c r="AV84" i="4"/>
  <c r="AU85" i="4"/>
  <c r="AW87" i="4"/>
  <c r="AV88" i="4"/>
  <c r="AU89" i="4"/>
  <c r="AW91" i="4"/>
  <c r="AR92" i="4"/>
  <c r="AV92" i="4"/>
  <c r="AU93" i="4"/>
  <c r="AT94" i="4"/>
  <c r="AS95" i="4"/>
  <c r="AW95" i="4"/>
  <c r="AR96" i="4"/>
  <c r="AV96" i="4"/>
  <c r="AU97" i="4"/>
  <c r="AT98" i="4"/>
  <c r="AS99" i="4"/>
  <c r="AW99" i="4"/>
  <c r="AR100" i="4"/>
  <c r="AV100" i="4"/>
  <c r="AU101" i="4"/>
  <c r="AT102" i="4"/>
  <c r="AS103" i="4"/>
  <c r="AW103" i="4"/>
  <c r="AT106" i="4"/>
  <c r="AU87" i="4"/>
  <c r="AS91" i="4"/>
  <c r="AR88" i="4"/>
  <c r="AR80" i="4"/>
  <c r="AR76" i="4"/>
  <c r="AR72" i="4"/>
  <c r="AS81" i="4"/>
  <c r="AS93" i="4"/>
  <c r="AR98" i="4"/>
  <c r="AR102" i="4"/>
  <c r="AS105" i="4"/>
  <c r="AS109" i="4"/>
  <c r="AS106" i="4"/>
  <c r="AU95" i="4"/>
  <c r="AV101" i="4"/>
  <c r="AR109" i="4"/>
  <c r="AV106" i="4"/>
  <c r="AV69" i="4"/>
  <c r="AU99" i="4"/>
  <c r="AV109" i="4"/>
  <c r="AV65" i="4"/>
  <c r="AT95" i="4"/>
  <c r="AU106" i="4"/>
  <c r="AR101" i="4"/>
  <c r="AR57" i="4"/>
  <c r="AU58" i="4"/>
  <c r="AT59" i="4"/>
  <c r="AS60" i="4"/>
  <c r="AW60" i="4"/>
  <c r="AR61" i="4"/>
  <c r="AU62" i="4"/>
  <c r="AT63" i="4"/>
  <c r="AS64" i="4"/>
  <c r="AW64" i="4"/>
  <c r="AR65" i="4"/>
  <c r="AU66" i="4"/>
  <c r="AT67" i="4"/>
  <c r="AS68" i="4"/>
  <c r="AW68" i="4"/>
  <c r="AR69" i="4"/>
  <c r="AU70" i="4"/>
  <c r="AT71" i="4"/>
  <c r="AS72" i="4"/>
  <c r="AW72" i="4"/>
  <c r="AR73" i="4"/>
  <c r="AU74" i="4"/>
  <c r="AT75" i="4"/>
  <c r="AS76" i="4"/>
  <c r="AW76" i="4"/>
  <c r="AR77" i="4"/>
  <c r="AU78" i="4"/>
  <c r="AT79" i="4"/>
  <c r="AS80" i="4"/>
  <c r="AW80" i="4"/>
  <c r="AR81" i="4"/>
  <c r="AU82" i="4"/>
  <c r="AT83" i="4"/>
  <c r="AS84" i="4"/>
  <c r="AW84" i="4"/>
  <c r="AR85" i="4"/>
  <c r="AU86" i="4"/>
  <c r="AT87" i="4"/>
  <c r="AS88" i="4"/>
  <c r="AW88" i="4"/>
  <c r="AR89" i="4"/>
  <c r="AU90" i="4"/>
  <c r="AT91" i="4"/>
  <c r="AT99" i="4"/>
  <c r="AS100" i="4"/>
  <c r="AT103" i="4"/>
  <c r="AS108" i="4"/>
  <c r="AW107" i="4"/>
  <c r="AS107" i="4"/>
  <c r="AW106" i="4"/>
  <c r="AS104" i="4"/>
  <c r="AU91" i="4"/>
  <c r="AV86" i="4"/>
  <c r="AS87" i="4"/>
  <c r="AR84" i="4"/>
  <c r="AT74" i="4"/>
  <c r="AS77" i="4"/>
  <c r="AR94" i="4"/>
  <c r="AT100" i="4"/>
  <c r="AV102" i="4"/>
  <c r="AW105" i="4"/>
  <c r="AW109" i="4"/>
  <c r="AR107" i="4"/>
  <c r="AW96" i="4"/>
  <c r="AU94" i="4"/>
  <c r="AW108" i="4"/>
  <c r="AW93" i="4"/>
  <c r="AR93" i="4"/>
  <c r="AV61" i="4"/>
  <c r="AW97" i="4"/>
  <c r="AT109" i="4"/>
  <c r="AV105" i="4"/>
  <c r="L3" i="5"/>
  <c r="L3" i="12"/>
  <c r="L3" i="17"/>
  <c r="L3" i="21"/>
  <c r="H3" i="7"/>
  <c r="K3" i="18"/>
  <c r="L3" i="9"/>
  <c r="L3" i="7"/>
  <c r="L3" i="18"/>
  <c r="J3" i="24"/>
  <c r="M3" i="24"/>
  <c r="J3" i="23"/>
  <c r="K3" i="22"/>
  <c r="L3" i="22"/>
  <c r="J3" i="20"/>
  <c r="M3" i="20"/>
  <c r="J3" i="19"/>
  <c r="G3" i="16"/>
  <c r="M3" i="16"/>
  <c r="J3" i="14"/>
  <c r="K3" i="15"/>
  <c r="M3" i="15"/>
  <c r="M3" i="13"/>
  <c r="J3" i="11"/>
  <c r="K3" i="10"/>
  <c r="L3" i="10"/>
  <c r="H3" i="9"/>
  <c r="E3" i="9"/>
  <c r="E3" i="8"/>
  <c r="L3" i="8"/>
  <c r="H3" i="8"/>
  <c r="E3" i="7"/>
  <c r="E3" i="6"/>
  <c r="L3" i="6"/>
  <c r="H3" i="6"/>
  <c r="K3" i="6"/>
  <c r="G3" i="6"/>
  <c r="J3" i="6"/>
  <c r="F3" i="6"/>
  <c r="M3" i="6"/>
  <c r="I3" i="6"/>
  <c r="K3" i="7"/>
  <c r="G3" i="7"/>
  <c r="J3" i="7"/>
  <c r="F3" i="7"/>
  <c r="M3" i="7"/>
  <c r="I3" i="7"/>
  <c r="K3" i="8"/>
  <c r="G3" i="8"/>
  <c r="J3" i="8"/>
  <c r="F3" i="8"/>
  <c r="M3" i="8"/>
  <c r="I3" i="8"/>
  <c r="K3" i="9"/>
  <c r="G3" i="9"/>
  <c r="J3" i="9"/>
  <c r="F3" i="9"/>
  <c r="M3" i="9"/>
  <c r="I3" i="9"/>
  <c r="AF109" i="4"/>
  <c r="AF106" i="4"/>
  <c r="AC107" i="4"/>
  <c r="AC106" i="4"/>
  <c r="AC104" i="4"/>
  <c r="AM105" i="4"/>
  <c r="F3" i="24"/>
  <c r="G3" i="24"/>
  <c r="K3" i="24"/>
  <c r="H3" i="24"/>
  <c r="L3" i="24"/>
  <c r="E3" i="24"/>
  <c r="I3" i="24"/>
  <c r="G3" i="23"/>
  <c r="H3" i="23"/>
  <c r="E3" i="23"/>
  <c r="I3" i="23"/>
  <c r="M3" i="23"/>
  <c r="K3" i="23"/>
  <c r="L3" i="23"/>
  <c r="F3" i="23"/>
  <c r="H3" i="22"/>
  <c r="E3" i="22"/>
  <c r="I3" i="22"/>
  <c r="M3" i="22"/>
  <c r="F3" i="22"/>
  <c r="J3" i="22"/>
  <c r="G3" i="22"/>
  <c r="E3" i="21"/>
  <c r="I3" i="21"/>
  <c r="M3" i="21"/>
  <c r="F3" i="21"/>
  <c r="J3" i="21"/>
  <c r="G3" i="21"/>
  <c r="K3" i="21"/>
  <c r="H3" i="21"/>
  <c r="F3" i="20"/>
  <c r="G3" i="20"/>
  <c r="K3" i="20"/>
  <c r="H3" i="20"/>
  <c r="L3" i="20"/>
  <c r="E3" i="20"/>
  <c r="I3" i="20"/>
  <c r="G3" i="19"/>
  <c r="K3" i="19"/>
  <c r="H3" i="19"/>
  <c r="L3" i="19"/>
  <c r="E3" i="19"/>
  <c r="I3" i="19"/>
  <c r="M3" i="19"/>
  <c r="F3" i="19"/>
  <c r="H3" i="18"/>
  <c r="E3" i="18"/>
  <c r="I3" i="18"/>
  <c r="M3" i="18"/>
  <c r="F3" i="18"/>
  <c r="J3" i="18"/>
  <c r="G3" i="18"/>
  <c r="M3" i="17"/>
  <c r="F3" i="17"/>
  <c r="J3" i="17"/>
  <c r="I3" i="17"/>
  <c r="G3" i="17"/>
  <c r="K3" i="17"/>
  <c r="E3" i="17"/>
  <c r="H3" i="17"/>
  <c r="J3" i="16"/>
  <c r="K3" i="16"/>
  <c r="H3" i="16"/>
  <c r="L3" i="16"/>
  <c r="F3" i="16"/>
  <c r="E3" i="16"/>
  <c r="I3" i="16"/>
  <c r="G3" i="14"/>
  <c r="K3" i="14"/>
  <c r="H3" i="14"/>
  <c r="L3" i="14"/>
  <c r="E3" i="14"/>
  <c r="I3" i="14"/>
  <c r="M3" i="14"/>
  <c r="F3" i="14"/>
  <c r="L3" i="15"/>
  <c r="I3" i="15"/>
  <c r="F3" i="15"/>
  <c r="J3" i="15"/>
  <c r="H3" i="15"/>
  <c r="E3" i="15"/>
  <c r="G3" i="15"/>
  <c r="E3" i="12"/>
  <c r="I3" i="12"/>
  <c r="M3" i="12"/>
  <c r="F3" i="12"/>
  <c r="J3" i="12"/>
  <c r="G3" i="12"/>
  <c r="K3" i="12"/>
  <c r="H3" i="12"/>
  <c r="F3" i="13"/>
  <c r="J3" i="13"/>
  <c r="G3" i="13"/>
  <c r="K3" i="13"/>
  <c r="H3" i="13"/>
  <c r="L3" i="13"/>
  <c r="E3" i="13"/>
  <c r="I3" i="13"/>
  <c r="G3" i="11"/>
  <c r="K3" i="11"/>
  <c r="H3" i="11"/>
  <c r="L3" i="11"/>
  <c r="E3" i="11"/>
  <c r="I3" i="11"/>
  <c r="M3" i="11"/>
  <c r="F3" i="11"/>
  <c r="H3" i="10"/>
  <c r="E3" i="10"/>
  <c r="I3" i="10"/>
  <c r="M3" i="10"/>
  <c r="F3" i="10"/>
  <c r="J3" i="10"/>
  <c r="G3" i="10"/>
  <c r="F3" i="5"/>
  <c r="G3" i="5"/>
  <c r="K3" i="5"/>
  <c r="E3" i="5"/>
  <c r="M3" i="5"/>
  <c r="AF107" i="4"/>
  <c r="AI107" i="4"/>
  <c r="AM108" i="4"/>
  <c r="AC109" i="4"/>
  <c r="AK109" i="4"/>
  <c r="AI108" i="4"/>
  <c r="AE106" i="4"/>
  <c r="AJ104" i="4"/>
  <c r="AM109" i="4"/>
  <c r="AG106" i="4"/>
  <c r="AG108" i="4"/>
  <c r="AG105" i="4"/>
  <c r="AG104" i="4"/>
  <c r="AE108" i="4"/>
  <c r="AE109" i="4"/>
  <c r="AI109" i="4"/>
  <c r="AJ108" i="4"/>
  <c r="AI105" i="4"/>
  <c r="AE105" i="4"/>
  <c r="AE104" i="4"/>
  <c r="AI104" i="4"/>
  <c r="AI106" i="4"/>
  <c r="AJ105" i="4"/>
  <c r="AF108" i="4"/>
  <c r="AE107" i="4"/>
  <c r="AM107" i="4"/>
  <c r="AN106" i="4"/>
  <c r="AD106" i="4"/>
  <c r="AF105" i="4"/>
  <c r="AN105" i="4"/>
  <c r="AN104" i="4"/>
  <c r="AD104" i="4"/>
  <c r="AG109" i="4"/>
  <c r="AC108" i="4"/>
  <c r="AK108" i="4"/>
  <c r="AH107" i="4"/>
  <c r="AD107" i="4"/>
  <c r="AC105" i="4"/>
  <c r="AK105" i="4"/>
  <c r="AG107" i="4"/>
  <c r="AL107" i="4"/>
  <c r="AM106" i="4"/>
  <c r="AL106" i="4"/>
  <c r="AF104" i="4"/>
  <c r="AH109" i="4"/>
  <c r="AD109" i="4"/>
  <c r="AL109" i="4"/>
  <c r="AH108" i="4"/>
  <c r="AD108" i="4"/>
  <c r="AL108" i="4"/>
  <c r="AK106" i="4"/>
  <c r="AH105" i="4"/>
  <c r="AD105" i="4"/>
  <c r="AL105" i="4"/>
  <c r="AM104" i="4"/>
  <c r="AK107" i="4"/>
  <c r="AJ106" i="4"/>
  <c r="AK104" i="4"/>
  <c r="AN109" i="4"/>
  <c r="AJ109" i="4"/>
  <c r="AN108" i="4"/>
  <c r="AN107" i="4"/>
  <c r="AJ107" i="4"/>
  <c r="AH106" i="4"/>
  <c r="AL104" i="4"/>
  <c r="AH104" i="4"/>
  <c r="AI95" i="4"/>
  <c r="AM95" i="4"/>
  <c r="AL94" i="4"/>
  <c r="AK95" i="4"/>
  <c r="AL88" i="4"/>
  <c r="AK89" i="4"/>
  <c r="AJ94" i="4"/>
  <c r="AN94" i="4"/>
  <c r="AJ102" i="4"/>
  <c r="AN102" i="4"/>
  <c r="AI103" i="4"/>
  <c r="AM103" i="4"/>
  <c r="AN62" i="4"/>
  <c r="AJ88" i="4"/>
  <c r="AN88" i="4"/>
  <c r="AE78" i="4"/>
  <c r="AD79" i="4"/>
  <c r="AH79" i="4"/>
  <c r="AC80" i="4"/>
  <c r="AG80" i="4"/>
  <c r="AF85" i="4"/>
  <c r="AD10" i="4"/>
  <c r="AD85" i="4"/>
  <c r="AE86" i="4"/>
  <c r="AD87" i="4"/>
  <c r="AH87" i="4"/>
  <c r="AG88" i="4"/>
  <c r="AG92" i="4"/>
  <c r="AF93" i="4"/>
  <c r="AI10" i="4"/>
  <c r="AM10" i="4"/>
  <c r="AK10" i="4"/>
  <c r="AI13" i="4"/>
  <c r="AF14" i="4"/>
  <c r="AD14" i="4"/>
  <c r="AI17" i="4"/>
  <c r="AL62" i="4"/>
  <c r="AK63" i="4"/>
  <c r="AI63" i="4"/>
  <c r="AM63" i="4"/>
  <c r="AJ64" i="4"/>
  <c r="AN64" i="4"/>
  <c r="AI65" i="4"/>
  <c r="AM65" i="4"/>
  <c r="AK67" i="4"/>
  <c r="AI67" i="4"/>
  <c r="AM67" i="4"/>
  <c r="AJ68" i="4"/>
  <c r="AN68" i="4"/>
  <c r="AL68" i="4"/>
  <c r="AI69" i="4"/>
  <c r="AM69" i="4"/>
  <c r="AL70" i="4"/>
  <c r="AJ70" i="4"/>
  <c r="AN70" i="4"/>
  <c r="AK71" i="4"/>
  <c r="AI71" i="4"/>
  <c r="AM71" i="4"/>
  <c r="AJ72" i="4"/>
  <c r="AN72" i="4"/>
  <c r="AL72" i="4"/>
  <c r="AI73" i="4"/>
  <c r="AM73" i="4"/>
  <c r="AK73" i="4"/>
  <c r="AL74" i="4"/>
  <c r="AJ74" i="4"/>
  <c r="AK75" i="4"/>
  <c r="AD76" i="4"/>
  <c r="AH76" i="4"/>
  <c r="AC77" i="4"/>
  <c r="AG77" i="4"/>
  <c r="AE77" i="4"/>
  <c r="AE83" i="4"/>
  <c r="AF8" i="4"/>
  <c r="AI9" i="4"/>
  <c r="AM9" i="4"/>
  <c r="AJ61" i="4"/>
  <c r="AN61" i="4"/>
  <c r="AI62" i="4"/>
  <c r="AM62" i="4"/>
  <c r="AI94" i="4"/>
  <c r="AM94" i="4"/>
  <c r="AL95" i="4"/>
  <c r="AK96" i="4"/>
  <c r="AJ97" i="4"/>
  <c r="AN97" i="4"/>
  <c r="AI98" i="4"/>
  <c r="AM98" i="4"/>
  <c r="AL99" i="4"/>
  <c r="AK100" i="4"/>
  <c r="AN101" i="4"/>
  <c r="AI102" i="4"/>
  <c r="AM102" i="4"/>
  <c r="AL103" i="4"/>
  <c r="AF5" i="4"/>
  <c r="AE6" i="4"/>
  <c r="AD7" i="4"/>
  <c r="AH7" i="4"/>
  <c r="AC8" i="4"/>
  <c r="AG8" i="4"/>
  <c r="AI19" i="4"/>
  <c r="AM19" i="4"/>
  <c r="AK19" i="4"/>
  <c r="AJ20" i="4"/>
  <c r="AN20" i="4"/>
  <c r="AE21" i="4"/>
  <c r="AI21" i="4"/>
  <c r="AM21" i="4"/>
  <c r="AD22" i="4"/>
  <c r="AH22" i="4"/>
  <c r="AL22" i="4"/>
  <c r="AC23" i="4"/>
  <c r="AG23" i="4"/>
  <c r="AK23" i="4"/>
  <c r="AF24" i="4"/>
  <c r="AJ24" i="4"/>
  <c r="AN24" i="4"/>
  <c r="AE25" i="4"/>
  <c r="AI25" i="4"/>
  <c r="AM25" i="4"/>
  <c r="AD26" i="4"/>
  <c r="AH26" i="4"/>
  <c r="AE14" i="4"/>
  <c r="AD15" i="4"/>
  <c r="AH15" i="4"/>
  <c r="AC16" i="4"/>
  <c r="AG16" i="4"/>
  <c r="AE18" i="4"/>
  <c r="AD19" i="4"/>
  <c r="AH19" i="4"/>
  <c r="AC20" i="4"/>
  <c r="AG20" i="4"/>
  <c r="AF21" i="4"/>
  <c r="AE22" i="4"/>
  <c r="AD23" i="4"/>
  <c r="AH23" i="4"/>
  <c r="AC24" i="4"/>
  <c r="AG24" i="4"/>
  <c r="AF25" i="4"/>
  <c r="AE26" i="4"/>
  <c r="AD93" i="4"/>
  <c r="AC27" i="4"/>
  <c r="AG27" i="4"/>
  <c r="AF28" i="4"/>
  <c r="AE29" i="4"/>
  <c r="AD30" i="4"/>
  <c r="AH30" i="4"/>
  <c r="AC31" i="4"/>
  <c r="AG31" i="4"/>
  <c r="AF32" i="4"/>
  <c r="AE33" i="4"/>
  <c r="AD34" i="4"/>
  <c r="AH34" i="4"/>
  <c r="AI35" i="4"/>
  <c r="AM35" i="4"/>
  <c r="AF36" i="4"/>
  <c r="AE37" i="4"/>
  <c r="AD38" i="4"/>
  <c r="AH38" i="4"/>
  <c r="AC39" i="4"/>
  <c r="AG39" i="4"/>
  <c r="AF40" i="4"/>
  <c r="AE41" i="4"/>
  <c r="AD42" i="4"/>
  <c r="AH42" i="4"/>
  <c r="AC43" i="4"/>
  <c r="AG43" i="4"/>
  <c r="AF44" i="4"/>
  <c r="AE45" i="4"/>
  <c r="AD46" i="4"/>
  <c r="AH46" i="4"/>
  <c r="AC47" i="4"/>
  <c r="AG47" i="4"/>
  <c r="AF48" i="4"/>
  <c r="AE49" i="4"/>
  <c r="AD50" i="4"/>
  <c r="AH50" i="4"/>
  <c r="AC51" i="4"/>
  <c r="AG51" i="4"/>
  <c r="AF52" i="4"/>
  <c r="AE53" i="4"/>
  <c r="AD54" i="4"/>
  <c r="AH54" i="4"/>
  <c r="AC55" i="4"/>
  <c r="AG55" i="4"/>
  <c r="AF56" i="4"/>
  <c r="AE57" i="4"/>
  <c r="AN58" i="4"/>
  <c r="AF60" i="4"/>
  <c r="AI66" i="4"/>
  <c r="AM66" i="4"/>
  <c r="AL67" i="4"/>
  <c r="AK68" i="4"/>
  <c r="AJ69" i="4"/>
  <c r="AN69" i="4"/>
  <c r="AI70" i="4"/>
  <c r="AM70" i="4"/>
  <c r="AK70" i="4"/>
  <c r="AL71" i="4"/>
  <c r="AN71" i="4"/>
  <c r="AK72" i="4"/>
  <c r="AM72" i="4"/>
  <c r="AJ73" i="4"/>
  <c r="AN73" i="4"/>
  <c r="AL73" i="4"/>
  <c r="AI74" i="4"/>
  <c r="AM74" i="4"/>
  <c r="AK74" i="4"/>
  <c r="AL75" i="4"/>
  <c r="AJ75" i="4"/>
  <c r="AE76" i="4"/>
  <c r="AD77" i="4"/>
  <c r="AL77" i="4"/>
  <c r="AK84" i="4"/>
  <c r="AN85" i="4"/>
  <c r="AE91" i="4"/>
  <c r="AE94" i="4"/>
  <c r="AD95" i="4"/>
  <c r="AH95" i="4"/>
  <c r="AG96" i="4"/>
  <c r="AF97" i="4"/>
  <c r="AE98" i="4"/>
  <c r="AD99" i="4"/>
  <c r="AH99" i="4"/>
  <c r="AG100" i="4"/>
  <c r="AD27" i="4"/>
  <c r="AH27" i="4"/>
  <c r="AC28" i="4"/>
  <c r="AG28" i="4"/>
  <c r="AF29" i="4"/>
  <c r="AE30" i="4"/>
  <c r="AD31" i="4"/>
  <c r="AH31" i="4"/>
  <c r="AC32" i="4"/>
  <c r="AG32" i="4"/>
  <c r="AF33" i="4"/>
  <c r="AE34" i="4"/>
  <c r="AD35" i="4"/>
  <c r="AH35" i="4"/>
  <c r="AC36" i="4"/>
  <c r="AG36" i="4"/>
  <c r="AF37" i="4"/>
  <c r="AE38" i="4"/>
  <c r="AD39" i="4"/>
  <c r="AH39" i="4"/>
  <c r="AC40" i="4"/>
  <c r="AG40" i="4"/>
  <c r="AF41" i="4"/>
  <c r="AE42" i="4"/>
  <c r="AD43" i="4"/>
  <c r="AH43" i="4"/>
  <c r="AC44" i="4"/>
  <c r="AG44" i="4"/>
  <c r="AF45" i="4"/>
  <c r="AE46" i="4"/>
  <c r="AD47" i="4"/>
  <c r="AH47" i="4"/>
  <c r="AC48" i="4"/>
  <c r="AG48" i="4"/>
  <c r="AF49" i="4"/>
  <c r="AE50" i="4"/>
  <c r="AD51" i="4"/>
  <c r="AH51" i="4"/>
  <c r="AC52" i="4"/>
  <c r="AG52" i="4"/>
  <c r="AF53" i="4"/>
  <c r="AE54" i="4"/>
  <c r="AD55" i="4"/>
  <c r="AH55" i="4"/>
  <c r="AC56" i="4"/>
  <c r="AG56" i="4"/>
  <c r="AF57" i="4"/>
  <c r="AD59" i="4"/>
  <c r="AH59" i="4"/>
  <c r="AC60" i="4"/>
  <c r="AG60" i="4"/>
  <c r="AJ78" i="4"/>
  <c r="AN78" i="4"/>
  <c r="AL78" i="4"/>
  <c r="AI79" i="4"/>
  <c r="AM79" i="4"/>
  <c r="AK79" i="4"/>
  <c r="AK81" i="4"/>
  <c r="AM81" i="4"/>
  <c r="AI86" i="4"/>
  <c r="AM86" i="4"/>
  <c r="AL87" i="4"/>
  <c r="AK88" i="4"/>
  <c r="AN89" i="4"/>
  <c r="AI90" i="4"/>
  <c r="AM90" i="4"/>
  <c r="AL91" i="4"/>
  <c r="AJ93" i="4"/>
  <c r="AN93" i="4"/>
  <c r="AE99" i="4"/>
  <c r="AC101" i="4"/>
  <c r="AG101" i="4"/>
  <c r="AI101" i="4"/>
  <c r="AL60" i="4"/>
  <c r="AI84" i="4"/>
  <c r="AJ85" i="4"/>
  <c r="AL85" i="4"/>
  <c r="AK90" i="4"/>
  <c r="AJ91" i="4"/>
  <c r="AL93" i="4"/>
  <c r="AM101" i="4"/>
  <c r="AG5" i="4"/>
  <c r="AK5" i="4"/>
  <c r="AL6" i="4"/>
  <c r="AF9" i="4"/>
  <c r="AM13" i="4"/>
  <c r="AJ17" i="4"/>
  <c r="AN17" i="4"/>
  <c r="AL17" i="4"/>
  <c r="AF18" i="4"/>
  <c r="AD18" i="4"/>
  <c r="AI57" i="4"/>
  <c r="AM57" i="4"/>
  <c r="AL58" i="4"/>
  <c r="AE65" i="4"/>
  <c r="AN66" i="4"/>
  <c r="AF68" i="4"/>
  <c r="AE69" i="4"/>
  <c r="AH74" i="4"/>
  <c r="AC75" i="4"/>
  <c r="AK77" i="4"/>
  <c r="AC81" i="4"/>
  <c r="AG81" i="4"/>
  <c r="AI81" i="4"/>
  <c r="AJ82" i="4"/>
  <c r="AN82" i="4"/>
  <c r="AI83" i="4"/>
  <c r="AM83" i="4"/>
  <c r="AL84" i="4"/>
  <c r="AE87" i="4"/>
  <c r="AC89" i="4"/>
  <c r="AG89" i="4"/>
  <c r="AI89" i="4"/>
  <c r="AJ90" i="4"/>
  <c r="AN90" i="4"/>
  <c r="AI91" i="4"/>
  <c r="AM91" i="4"/>
  <c r="AL92" i="4"/>
  <c r="AK93" i="4"/>
  <c r="AD97" i="4"/>
  <c r="AL100" i="4"/>
  <c r="AJ100" i="4"/>
  <c r="AN100" i="4"/>
  <c r="AK101" i="4"/>
  <c r="AE103" i="4"/>
  <c r="AF10" i="4"/>
  <c r="AD11" i="4"/>
  <c r="AH11" i="4"/>
  <c r="AC12" i="4"/>
  <c r="AG12" i="4"/>
  <c r="AF13" i="4"/>
  <c r="AI15" i="4"/>
  <c r="AM15" i="4"/>
  <c r="AK15" i="4"/>
  <c r="AL16" i="4"/>
  <c r="AJ16" i="4"/>
  <c r="AN16" i="4"/>
  <c r="AM17" i="4"/>
  <c r="AJ62" i="4"/>
  <c r="AD63" i="4"/>
  <c r="AH63" i="4"/>
  <c r="AC64" i="4"/>
  <c r="AG64" i="4"/>
  <c r="AF65" i="4"/>
  <c r="AE66" i="4"/>
  <c r="AI76" i="4"/>
  <c r="AF77" i="4"/>
  <c r="AI78" i="4"/>
  <c r="AM78" i="4"/>
  <c r="AL79" i="4"/>
  <c r="AK80" i="4"/>
  <c r="AD81" i="4"/>
  <c r="AE82" i="4"/>
  <c r="AD83" i="4"/>
  <c r="AH83" i="4"/>
  <c r="AM89" i="4"/>
  <c r="AL97" i="4"/>
  <c r="AK102" i="4"/>
  <c r="AJ103" i="4"/>
  <c r="AK9" i="4"/>
  <c r="AE9" i="4"/>
  <c r="AE61" i="4"/>
  <c r="AK61" i="4"/>
  <c r="AN5" i="4"/>
  <c r="AI6" i="4"/>
  <c r="AL7" i="4"/>
  <c r="AJ7" i="4"/>
  <c r="AK8" i="4"/>
  <c r="AE10" i="4"/>
  <c r="AI11" i="4"/>
  <c r="AK11" i="4"/>
  <c r="AN12" i="4"/>
  <c r="AN13" i="4"/>
  <c r="AF16" i="4"/>
  <c r="AM18" i="4"/>
  <c r="AK18" i="4"/>
  <c r="AD20" i="4"/>
  <c r="AH20" i="4"/>
  <c r="AC21" i="4"/>
  <c r="AG21" i="4"/>
  <c r="AF22" i="4"/>
  <c r="AE23" i="4"/>
  <c r="AD24" i="4"/>
  <c r="AH24" i="4"/>
  <c r="AC25" i="4"/>
  <c r="AG25" i="4"/>
  <c r="AL26" i="4"/>
  <c r="AK27" i="4"/>
  <c r="AJ5" i="4"/>
  <c r="AL5" i="4"/>
  <c r="AM6" i="4"/>
  <c r="AK6" i="4"/>
  <c r="AN7" i="4"/>
  <c r="AM11" i="4"/>
  <c r="AL12" i="4"/>
  <c r="AJ12" i="4"/>
  <c r="AJ13" i="4"/>
  <c r="AL13" i="4"/>
  <c r="AK17" i="4"/>
  <c r="AE17" i="4"/>
  <c r="AI18" i="4"/>
  <c r="AE5" i="4"/>
  <c r="AJ6" i="4"/>
  <c r="AN6" i="4"/>
  <c r="AF6" i="4"/>
  <c r="AI7" i="4"/>
  <c r="AM7" i="4"/>
  <c r="AK7" i="4"/>
  <c r="AL8" i="4"/>
  <c r="AN8" i="4"/>
  <c r="AJ9" i="4"/>
  <c r="AN9" i="4"/>
  <c r="AL9" i="4"/>
  <c r="AF12" i="4"/>
  <c r="AK13" i="4"/>
  <c r="AE13" i="4"/>
  <c r="AI14" i="4"/>
  <c r="AM14" i="4"/>
  <c r="AK14" i="4"/>
  <c r="AF17" i="4"/>
  <c r="AG79" i="4"/>
  <c r="AJ89" i="4"/>
  <c r="AD89" i="4"/>
  <c r="AM92" i="4"/>
  <c r="AJ101" i="4"/>
  <c r="AD101" i="4"/>
  <c r="AJ28" i="4"/>
  <c r="AN28" i="4"/>
  <c r="AI29" i="4"/>
  <c r="AM29" i="4"/>
  <c r="AL30" i="4"/>
  <c r="AK31" i="4"/>
  <c r="AJ32" i="4"/>
  <c r="AN32" i="4"/>
  <c r="AI33" i="4"/>
  <c r="AM33" i="4"/>
  <c r="AL34" i="4"/>
  <c r="AE35" i="4"/>
  <c r="AJ36" i="4"/>
  <c r="AN36" i="4"/>
  <c r="AI37" i="4"/>
  <c r="AM37" i="4"/>
  <c r="AL38" i="4"/>
  <c r="AK39" i="4"/>
  <c r="AJ40" i="4"/>
  <c r="AN40" i="4"/>
  <c r="AI41" i="4"/>
  <c r="AM41" i="4"/>
  <c r="AL42" i="4"/>
  <c r="AK43" i="4"/>
  <c r="AJ44" i="4"/>
  <c r="AN44" i="4"/>
  <c r="AI45" i="4"/>
  <c r="AM45" i="4"/>
  <c r="AL46" i="4"/>
  <c r="AK47" i="4"/>
  <c r="AJ48" i="4"/>
  <c r="AN48" i="4"/>
  <c r="AI49" i="4"/>
  <c r="AM49" i="4"/>
  <c r="AL50" i="4"/>
  <c r="AK51" i="4"/>
  <c r="AJ52" i="4"/>
  <c r="AN52" i="4"/>
  <c r="AI53" i="4"/>
  <c r="AM53" i="4"/>
  <c r="AL54" i="4"/>
  <c r="AK55" i="4"/>
  <c r="AJ56" i="4"/>
  <c r="AN56" i="4"/>
  <c r="AL64" i="4"/>
  <c r="AF76" i="4"/>
  <c r="AF81" i="4"/>
  <c r="AL81" i="4"/>
  <c r="AC85" i="4"/>
  <c r="AI85" i="4"/>
  <c r="AG85" i="4"/>
  <c r="AM85" i="4"/>
  <c r="AC97" i="4"/>
  <c r="AI97" i="4"/>
  <c r="AG97" i="4"/>
  <c r="AM97" i="4"/>
  <c r="AI8" i="4"/>
  <c r="AM8" i="4"/>
  <c r="AC9" i="4"/>
  <c r="AG9" i="4"/>
  <c r="AJ10" i="4"/>
  <c r="AN10" i="4"/>
  <c r="AL10" i="4"/>
  <c r="AL11" i="4"/>
  <c r="AJ11" i="4"/>
  <c r="AN11" i="4"/>
  <c r="AK12" i="4"/>
  <c r="AI12" i="4"/>
  <c r="AM12" i="4"/>
  <c r="AC13" i="4"/>
  <c r="AG13" i="4"/>
  <c r="AJ14" i="4"/>
  <c r="AN14" i="4"/>
  <c r="AL14" i="4"/>
  <c r="AL15" i="4"/>
  <c r="AJ15" i="4"/>
  <c r="AN15" i="4"/>
  <c r="AK16" i="4"/>
  <c r="AI16" i="4"/>
  <c r="AM16" i="4"/>
  <c r="AC17" i="4"/>
  <c r="AG17" i="4"/>
  <c r="AJ18" i="4"/>
  <c r="AN18" i="4"/>
  <c r="AL18" i="4"/>
  <c r="AL19" i="4"/>
  <c r="AJ19" i="4"/>
  <c r="AN19" i="4"/>
  <c r="AK20" i="4"/>
  <c r="AI20" i="4"/>
  <c r="AM20" i="4"/>
  <c r="AJ21" i="4"/>
  <c r="AN21" i="4"/>
  <c r="AL21" i="4"/>
  <c r="AI22" i="4"/>
  <c r="AM22" i="4"/>
  <c r="AK22" i="4"/>
  <c r="AL23" i="4"/>
  <c r="AJ23" i="4"/>
  <c r="AN23" i="4"/>
  <c r="AK24" i="4"/>
  <c r="AI24" i="4"/>
  <c r="AM24" i="4"/>
  <c r="AJ25" i="4"/>
  <c r="AN25" i="4"/>
  <c r="AL25" i="4"/>
  <c r="AI26" i="4"/>
  <c r="AM26" i="4"/>
  <c r="AK26" i="4"/>
  <c r="AL27" i="4"/>
  <c r="AJ27" i="4"/>
  <c r="AN27" i="4"/>
  <c r="AK28" i="4"/>
  <c r="AJ29" i="4"/>
  <c r="AN29" i="4"/>
  <c r="AI30" i="4"/>
  <c r="AM30" i="4"/>
  <c r="AL31" i="4"/>
  <c r="AK32" i="4"/>
  <c r="AJ33" i="4"/>
  <c r="AN33" i="4"/>
  <c r="AI34" i="4"/>
  <c r="AM34" i="4"/>
  <c r="AL35" i="4"/>
  <c r="AK36" i="4"/>
  <c r="AJ37" i="4"/>
  <c r="AN37" i="4"/>
  <c r="AI38" i="4"/>
  <c r="AM38" i="4"/>
  <c r="AL39" i="4"/>
  <c r="AK40" i="4"/>
  <c r="AN75" i="4"/>
  <c r="AN83" i="4"/>
  <c r="AL89" i="4"/>
  <c r="AI93" i="4"/>
  <c r="AM93" i="4"/>
  <c r="AG95" i="4"/>
  <c r="AL101" i="4"/>
  <c r="AK69" i="4"/>
  <c r="AN74" i="4"/>
  <c r="AI75" i="4"/>
  <c r="AI77" i="4"/>
  <c r="AK78" i="4"/>
  <c r="AJ79" i="4"/>
  <c r="AM80" i="4"/>
  <c r="AL82" i="4"/>
  <c r="AK83" i="4"/>
  <c r="AG83" i="4"/>
  <c r="AN87" i="4"/>
  <c r="AI88" i="4"/>
  <c r="AJ92" i="4"/>
  <c r="AN92" i="4"/>
  <c r="AK94" i="4"/>
  <c r="AJ95" i="4"/>
  <c r="AN99" i="4"/>
  <c r="AI100" i="4"/>
  <c r="AJ41" i="4"/>
  <c r="AN41" i="4"/>
  <c r="AI42" i="4"/>
  <c r="AM42" i="4"/>
  <c r="AL43" i="4"/>
  <c r="AK44" i="4"/>
  <c r="AJ45" i="4"/>
  <c r="AN45" i="4"/>
  <c r="AI46" i="4"/>
  <c r="AM46" i="4"/>
  <c r="AL47" i="4"/>
  <c r="AK48" i="4"/>
  <c r="AJ49" i="4"/>
  <c r="AN49" i="4"/>
  <c r="AI50" i="4"/>
  <c r="AM50" i="4"/>
  <c r="AK50" i="4"/>
  <c r="AL51" i="4"/>
  <c r="AN51" i="4"/>
  <c r="AK52" i="4"/>
  <c r="AI52" i="4"/>
  <c r="AM52" i="4"/>
  <c r="AJ53" i="4"/>
  <c r="AN53" i="4"/>
  <c r="AL53" i="4"/>
  <c r="AI54" i="4"/>
  <c r="AM54" i="4"/>
  <c r="AK54" i="4"/>
  <c r="AL55" i="4"/>
  <c r="AJ55" i="4"/>
  <c r="AN55" i="4"/>
  <c r="AK56" i="4"/>
  <c r="AI56" i="4"/>
  <c r="AM56" i="4"/>
  <c r="AJ57" i="4"/>
  <c r="AN57" i="4"/>
  <c r="AL57" i="4"/>
  <c r="AI58" i="4"/>
  <c r="AM58" i="4"/>
  <c r="AK59" i="4"/>
  <c r="AI59" i="4"/>
  <c r="AM59" i="4"/>
  <c r="AJ60" i="4"/>
  <c r="AN60" i="4"/>
  <c r="AF61" i="4"/>
  <c r="AL63" i="4"/>
  <c r="AK64" i="4"/>
  <c r="AK65" i="4"/>
  <c r="AD70" i="4"/>
  <c r="AH70" i="4"/>
  <c r="AC71" i="4"/>
  <c r="AG71" i="4"/>
  <c r="AF72" i="4"/>
  <c r="AE73" i="4"/>
  <c r="AD74" i="4"/>
  <c r="AM76" i="4"/>
  <c r="AM77" i="4"/>
  <c r="AN79" i="4"/>
  <c r="AI80" i="4"/>
  <c r="AJ84" i="4"/>
  <c r="AN84" i="4"/>
  <c r="AK86" i="4"/>
  <c r="AJ87" i="4"/>
  <c r="AM88" i="4"/>
  <c r="AL90" i="4"/>
  <c r="AK91" i="4"/>
  <c r="AG91" i="4"/>
  <c r="AN95" i="4"/>
  <c r="AI96" i="4"/>
  <c r="AM96" i="4"/>
  <c r="AK98" i="4"/>
  <c r="AJ99" i="4"/>
  <c r="AM100" i="4"/>
  <c r="AL102" i="4"/>
  <c r="AK103" i="4"/>
  <c r="AG103" i="4"/>
  <c r="AD58" i="4"/>
  <c r="AH58" i="4"/>
  <c r="AL59" i="4"/>
  <c r="AK60" i="4"/>
  <c r="AI61" i="4"/>
  <c r="AM61" i="4"/>
  <c r="AE62" i="4"/>
  <c r="AF64" i="4"/>
  <c r="AJ65" i="4"/>
  <c r="AN65" i="4"/>
  <c r="AL66" i="4"/>
  <c r="AJ66" i="4"/>
  <c r="AD67" i="4"/>
  <c r="AH67" i="4"/>
  <c r="AC68" i="4"/>
  <c r="AG68" i="4"/>
  <c r="AF69" i="4"/>
  <c r="AE70" i="4"/>
  <c r="AD71" i="4"/>
  <c r="AH71" i="4"/>
  <c r="AC72" i="4"/>
  <c r="AG72" i="4"/>
  <c r="AF73" i="4"/>
  <c r="AE74" i="4"/>
  <c r="AD75" i="4"/>
  <c r="AH75" i="4"/>
  <c r="AL76" i="4"/>
  <c r="AJ76" i="4"/>
  <c r="AN76" i="4"/>
  <c r="AJ77" i="4"/>
  <c r="AN77" i="4"/>
  <c r="AE79" i="4"/>
  <c r="AL80" i="4"/>
  <c r="AJ80" i="4"/>
  <c r="AN80" i="4"/>
  <c r="AJ81" i="4"/>
  <c r="AN81" i="4"/>
  <c r="AI82" i="4"/>
  <c r="AM82" i="4"/>
  <c r="AK82" i="4"/>
  <c r="AL83" i="4"/>
  <c r="AJ83" i="4"/>
  <c r="AG84" i="4"/>
  <c r="AM84" i="4"/>
  <c r="AK85" i="4"/>
  <c r="AJ86" i="4"/>
  <c r="AN86" i="4"/>
  <c r="AL86" i="4"/>
  <c r="AI87" i="4"/>
  <c r="AM87" i="4"/>
  <c r="AK87" i="4"/>
  <c r="AG87" i="4"/>
  <c r="AF89" i="4"/>
  <c r="AE90" i="4"/>
  <c r="AD91" i="4"/>
  <c r="AH91" i="4"/>
  <c r="AN91" i="4"/>
  <c r="AK92" i="4"/>
  <c r="AI92" i="4"/>
  <c r="AC93" i="4"/>
  <c r="AG93" i="4"/>
  <c r="AE95" i="4"/>
  <c r="AL96" i="4"/>
  <c r="AJ96" i="4"/>
  <c r="AN96" i="4"/>
  <c r="AK97" i="4"/>
  <c r="AJ98" i="4"/>
  <c r="AN98" i="4"/>
  <c r="AL98" i="4"/>
  <c r="AI99" i="4"/>
  <c r="AM99" i="4"/>
  <c r="AK99" i="4"/>
  <c r="AG99" i="4"/>
  <c r="AF101" i="4"/>
  <c r="AE102" i="4"/>
  <c r="AD103" i="4"/>
  <c r="AH103" i="4"/>
  <c r="AN103" i="4"/>
  <c r="AI5" i="4"/>
  <c r="AJ8" i="4"/>
  <c r="AC5" i="4"/>
  <c r="AM5" i="4"/>
  <c r="AH6" i="4"/>
  <c r="AG7" i="4"/>
  <c r="AD8" i="4"/>
  <c r="AH8" i="4"/>
  <c r="AH10" i="4"/>
  <c r="AG11" i="4"/>
  <c r="AD12" i="4"/>
  <c r="AH12" i="4"/>
  <c r="AH14" i="4"/>
  <c r="AG15" i="4"/>
  <c r="AD16" i="4"/>
  <c r="AH16" i="4"/>
  <c r="AH18" i="4"/>
  <c r="AG19" i="4"/>
  <c r="AC7" i="4"/>
  <c r="AC15" i="4"/>
  <c r="AE7" i="4"/>
  <c r="AE11" i="4"/>
  <c r="AE15" i="4"/>
  <c r="AE19" i="4"/>
  <c r="AC11" i="4"/>
  <c r="AC19" i="4"/>
  <c r="AD6" i="4"/>
  <c r="AF20" i="4"/>
  <c r="AL20" i="4"/>
  <c r="AK21" i="4"/>
  <c r="AJ22" i="4"/>
  <c r="AN22" i="4"/>
  <c r="AI23" i="4"/>
  <c r="AM23" i="4"/>
  <c r="AL24" i="4"/>
  <c r="AK25" i="4"/>
  <c r="AF26" i="4"/>
  <c r="AJ26" i="4"/>
  <c r="AN26" i="4"/>
  <c r="AE27" i="4"/>
  <c r="AI27" i="4"/>
  <c r="AM27" i="4"/>
  <c r="AD28" i="4"/>
  <c r="AH28" i="4"/>
  <c r="AL28" i="4"/>
  <c r="AC29" i="4"/>
  <c r="AG29" i="4"/>
  <c r="AK29" i="4"/>
  <c r="AF30" i="4"/>
  <c r="AJ30" i="4"/>
  <c r="AN30" i="4"/>
  <c r="AE31" i="4"/>
  <c r="AI31" i="4"/>
  <c r="AM31" i="4"/>
  <c r="AD32" i="4"/>
  <c r="AH32" i="4"/>
  <c r="AL32" i="4"/>
  <c r="AC33" i="4"/>
  <c r="AG33" i="4"/>
  <c r="AK33" i="4"/>
  <c r="AF34" i="4"/>
  <c r="AJ34" i="4"/>
  <c r="AN34" i="4"/>
  <c r="AF35" i="4"/>
  <c r="AK35" i="4"/>
  <c r="AD5" i="4"/>
  <c r="AH5" i="4"/>
  <c r="AC6" i="4"/>
  <c r="AG6" i="4"/>
  <c r="AF7" i="4"/>
  <c r="AE8" i="4"/>
  <c r="AD9" i="4"/>
  <c r="AH9" i="4"/>
  <c r="AC10" i="4"/>
  <c r="AG10" i="4"/>
  <c r="AF11" i="4"/>
  <c r="AE12" i="4"/>
  <c r="AD13" i="4"/>
  <c r="AH13" i="4"/>
  <c r="AC14" i="4"/>
  <c r="AG14" i="4"/>
  <c r="AF15" i="4"/>
  <c r="AE16" i="4"/>
  <c r="AD17" i="4"/>
  <c r="AH17" i="4"/>
  <c r="AC18" i="4"/>
  <c r="AG18" i="4"/>
  <c r="AF19" i="4"/>
  <c r="AE20" i="4"/>
  <c r="AD21" i="4"/>
  <c r="AH21" i="4"/>
  <c r="AC22" i="4"/>
  <c r="AG22" i="4"/>
  <c r="AF23" i="4"/>
  <c r="AE24" i="4"/>
  <c r="AD25" i="4"/>
  <c r="AH25" i="4"/>
  <c r="AC26" i="4"/>
  <c r="AG26" i="4"/>
  <c r="AF27" i="4"/>
  <c r="AE28" i="4"/>
  <c r="AI28" i="4"/>
  <c r="AM28" i="4"/>
  <c r="AD29" i="4"/>
  <c r="AH29" i="4"/>
  <c r="AL29" i="4"/>
  <c r="AC30" i="4"/>
  <c r="AG30" i="4"/>
  <c r="AK30" i="4"/>
  <c r="AF31" i="4"/>
  <c r="AJ31" i="4"/>
  <c r="AN31" i="4"/>
  <c r="AE32" i="4"/>
  <c r="AI32" i="4"/>
  <c r="AM32" i="4"/>
  <c r="AD33" i="4"/>
  <c r="AH33" i="4"/>
  <c r="AL33" i="4"/>
  <c r="AC34" i="4"/>
  <c r="AG34" i="4"/>
  <c r="AK34" i="4"/>
  <c r="AG35" i="4"/>
  <c r="AC35" i="4"/>
  <c r="AN35" i="4"/>
  <c r="AJ35" i="4"/>
  <c r="AD36" i="4"/>
  <c r="AH36" i="4"/>
  <c r="AL36" i="4"/>
  <c r="AC37" i="4"/>
  <c r="AG37" i="4"/>
  <c r="AK37" i="4"/>
  <c r="AF38" i="4"/>
  <c r="AJ38" i="4"/>
  <c r="AN38" i="4"/>
  <c r="AE39" i="4"/>
  <c r="AI39" i="4"/>
  <c r="AM39" i="4"/>
  <c r="AD40" i="4"/>
  <c r="AH40" i="4"/>
  <c r="AL40" i="4"/>
  <c r="AC41" i="4"/>
  <c r="AG41" i="4"/>
  <c r="AK41" i="4"/>
  <c r="AF42" i="4"/>
  <c r="AJ42" i="4"/>
  <c r="AN42" i="4"/>
  <c r="AE43" i="4"/>
  <c r="AI43" i="4"/>
  <c r="AM43" i="4"/>
  <c r="AD44" i="4"/>
  <c r="AH44" i="4"/>
  <c r="AL44" i="4"/>
  <c r="AC45" i="4"/>
  <c r="AG45" i="4"/>
  <c r="AK45" i="4"/>
  <c r="AF46" i="4"/>
  <c r="AJ46" i="4"/>
  <c r="AN46" i="4"/>
  <c r="AE47" i="4"/>
  <c r="AI47" i="4"/>
  <c r="AM47" i="4"/>
  <c r="AD48" i="4"/>
  <c r="AH48" i="4"/>
  <c r="AL48" i="4"/>
  <c r="AC49" i="4"/>
  <c r="AG49" i="4"/>
  <c r="AK49" i="4"/>
  <c r="AF50" i="4"/>
  <c r="AJ50" i="4"/>
  <c r="AN50" i="4"/>
  <c r="AE51" i="4"/>
  <c r="AI51" i="4"/>
  <c r="AM51" i="4"/>
  <c r="AD52" i="4"/>
  <c r="AH52" i="4"/>
  <c r="AL52" i="4"/>
  <c r="AC53" i="4"/>
  <c r="AG53" i="4"/>
  <c r="AK53" i="4"/>
  <c r="AF54" i="4"/>
  <c r="AJ54" i="4"/>
  <c r="AN54" i="4"/>
  <c r="AE55" i="4"/>
  <c r="AI55" i="4"/>
  <c r="AM55" i="4"/>
  <c r="AD56" i="4"/>
  <c r="AH56" i="4"/>
  <c r="AL56" i="4"/>
  <c r="AC57" i="4"/>
  <c r="AG57" i="4"/>
  <c r="AK57" i="4"/>
  <c r="AJ58" i="4"/>
  <c r="AH60" i="4"/>
  <c r="AG61" i="4"/>
  <c r="AD62" i="4"/>
  <c r="AH62" i="4"/>
  <c r="AH64" i="4"/>
  <c r="AG65" i="4"/>
  <c r="AD66" i="4"/>
  <c r="AH66" i="4"/>
  <c r="AE36" i="4"/>
  <c r="AI36" i="4"/>
  <c r="AM36" i="4"/>
  <c r="AD37" i="4"/>
  <c r="AH37" i="4"/>
  <c r="AL37" i="4"/>
  <c r="AC38" i="4"/>
  <c r="AG38" i="4"/>
  <c r="AK38" i="4"/>
  <c r="AF39" i="4"/>
  <c r="AJ39" i="4"/>
  <c r="AN39" i="4"/>
  <c r="AE40" i="4"/>
  <c r="AI40" i="4"/>
  <c r="AM40" i="4"/>
  <c r="AD41" i="4"/>
  <c r="AH41" i="4"/>
  <c r="AL41" i="4"/>
  <c r="AC42" i="4"/>
  <c r="AG42" i="4"/>
  <c r="AK42" i="4"/>
  <c r="AF43" i="4"/>
  <c r="AJ43" i="4"/>
  <c r="AN43" i="4"/>
  <c r="AE44" i="4"/>
  <c r="AI44" i="4"/>
  <c r="AM44" i="4"/>
  <c r="AD45" i="4"/>
  <c r="AH45" i="4"/>
  <c r="AL45" i="4"/>
  <c r="AC46" i="4"/>
  <c r="AG46" i="4"/>
  <c r="AK46" i="4"/>
  <c r="AF47" i="4"/>
  <c r="AJ47" i="4"/>
  <c r="AN47" i="4"/>
  <c r="AE48" i="4"/>
  <c r="AI48" i="4"/>
  <c r="AM48" i="4"/>
  <c r="AD49" i="4"/>
  <c r="AH49" i="4"/>
  <c r="AL49" i="4"/>
  <c r="AC50" i="4"/>
  <c r="AG50" i="4"/>
  <c r="AF51" i="4"/>
  <c r="AJ51" i="4"/>
  <c r="AE52" i="4"/>
  <c r="AD53" i="4"/>
  <c r="AH53" i="4"/>
  <c r="AC54" i="4"/>
  <c r="AG54" i="4"/>
  <c r="AF55" i="4"/>
  <c r="AE56" i="4"/>
  <c r="AD57" i="4"/>
  <c r="AH57" i="4"/>
  <c r="AC58" i="4"/>
  <c r="AF58" i="4"/>
  <c r="AE58" i="4"/>
  <c r="AK58" i="4"/>
  <c r="AG58" i="4"/>
  <c r="AC59" i="4"/>
  <c r="AG59" i="4"/>
  <c r="AE59" i="4"/>
  <c r="AD60" i="4"/>
  <c r="AC61" i="4"/>
  <c r="AF62" i="4"/>
  <c r="AC63" i="4"/>
  <c r="AG63" i="4"/>
  <c r="AE63" i="4"/>
  <c r="AD64" i="4"/>
  <c r="AC65" i="4"/>
  <c r="AF66" i="4"/>
  <c r="AC67" i="4"/>
  <c r="AG67" i="4"/>
  <c r="AE67" i="4"/>
  <c r="AD68" i="4"/>
  <c r="AH68" i="4"/>
  <c r="AC69" i="4"/>
  <c r="AG69" i="4"/>
  <c r="AF70" i="4"/>
  <c r="AE71" i="4"/>
  <c r="AD72" i="4"/>
  <c r="AH72" i="4"/>
  <c r="AC73" i="4"/>
  <c r="AG73" i="4"/>
  <c r="AF74" i="4"/>
  <c r="AE75" i="4"/>
  <c r="AK76" i="4"/>
  <c r="AD78" i="4"/>
  <c r="AD82" i="4"/>
  <c r="AD86" i="4"/>
  <c r="AD90" i="4"/>
  <c r="AD94" i="4"/>
  <c r="AD98" i="4"/>
  <c r="AD102" i="4"/>
  <c r="AF59" i="4"/>
  <c r="AJ59" i="4"/>
  <c r="AN59" i="4"/>
  <c r="AE60" i="4"/>
  <c r="AI60" i="4"/>
  <c r="AM60" i="4"/>
  <c r="AD61" i="4"/>
  <c r="AH61" i="4"/>
  <c r="AL61" i="4"/>
  <c r="AC62" i="4"/>
  <c r="AG62" i="4"/>
  <c r="AK62" i="4"/>
  <c r="AF63" i="4"/>
  <c r="AJ63" i="4"/>
  <c r="AN63" i="4"/>
  <c r="AE64" i="4"/>
  <c r="AI64" i="4"/>
  <c r="AM64" i="4"/>
  <c r="AD65" i="4"/>
  <c r="AH65" i="4"/>
  <c r="AL65" i="4"/>
  <c r="AC66" i="4"/>
  <c r="AG66" i="4"/>
  <c r="AK66" i="4"/>
  <c r="AF67" i="4"/>
  <c r="AJ67" i="4"/>
  <c r="AN67" i="4"/>
  <c r="AE68" i="4"/>
  <c r="AI68" i="4"/>
  <c r="AM68" i="4"/>
  <c r="AD69" i="4"/>
  <c r="AH69" i="4"/>
  <c r="AL69" i="4"/>
  <c r="AC70" i="4"/>
  <c r="AG70" i="4"/>
  <c r="AF71" i="4"/>
  <c r="AJ71" i="4"/>
  <c r="AE72" i="4"/>
  <c r="AI72" i="4"/>
  <c r="AD73" i="4"/>
  <c r="AH73" i="4"/>
  <c r="AC74" i="4"/>
  <c r="AG74" i="4"/>
  <c r="AF75" i="4"/>
  <c r="AG76" i="4"/>
  <c r="AG78" i="4"/>
  <c r="AE80" i="4"/>
  <c r="AE81" i="4"/>
  <c r="AG82" i="4"/>
  <c r="AC84" i="4"/>
  <c r="AE84" i="4"/>
  <c r="AE85" i="4"/>
  <c r="AG86" i="4"/>
  <c r="AC88" i="4"/>
  <c r="AE88" i="4"/>
  <c r="AE89" i="4"/>
  <c r="AG90" i="4"/>
  <c r="AC92" i="4"/>
  <c r="AE92" i="4"/>
  <c r="AE93" i="4"/>
  <c r="AG94" i="4"/>
  <c r="AC96" i="4"/>
  <c r="AE96" i="4"/>
  <c r="AE97" i="4"/>
  <c r="AG98" i="4"/>
  <c r="AC100" i="4"/>
  <c r="AE100" i="4"/>
  <c r="AE101" i="4"/>
  <c r="AG102" i="4"/>
  <c r="AM75" i="4"/>
  <c r="AG75" i="4"/>
  <c r="AC76" i="4"/>
  <c r="AH77" i="4"/>
  <c r="AF78" i="4"/>
  <c r="AH78" i="4"/>
  <c r="AC79" i="4"/>
  <c r="AD80" i="4"/>
  <c r="AH80" i="4"/>
  <c r="AF80" i="4"/>
  <c r="AH81" i="4"/>
  <c r="AF82" i="4"/>
  <c r="AH82" i="4"/>
  <c r="AC83" i="4"/>
  <c r="AD84" i="4"/>
  <c r="AH84" i="4"/>
  <c r="AF84" i="4"/>
  <c r="AH85" i="4"/>
  <c r="AF86" i="4"/>
  <c r="AH86" i="4"/>
  <c r="AC87" i="4"/>
  <c r="AD88" i="4"/>
  <c r="AH88" i="4"/>
  <c r="AF88" i="4"/>
  <c r="AH89" i="4"/>
  <c r="AF90" i="4"/>
  <c r="AH90" i="4"/>
  <c r="AC91" i="4"/>
  <c r="AD92" i="4"/>
  <c r="AH92" i="4"/>
  <c r="AF92" i="4"/>
  <c r="AH93" i="4"/>
  <c r="AF94" i="4"/>
  <c r="AH94" i="4"/>
  <c r="AC95" i="4"/>
  <c r="AD96" i="4"/>
  <c r="AH96" i="4"/>
  <c r="AF96" i="4"/>
  <c r="AH97" i="4"/>
  <c r="AF98" i="4"/>
  <c r="AH98" i="4"/>
  <c r="AC99" i="4"/>
  <c r="AD100" i="4"/>
  <c r="AH100" i="4"/>
  <c r="AF100" i="4"/>
  <c r="AH101" i="4"/>
  <c r="AF102" i="4"/>
  <c r="AH102" i="4"/>
  <c r="AC103" i="4"/>
  <c r="AC78" i="4"/>
  <c r="AF79" i="4"/>
  <c r="AC82" i="4"/>
  <c r="AF83" i="4"/>
  <c r="AC86" i="4"/>
  <c r="AF87" i="4"/>
  <c r="AC90" i="4"/>
  <c r="AF91" i="4"/>
  <c r="AC94" i="4"/>
  <c r="AF95" i="4"/>
  <c r="AC98" i="4"/>
  <c r="AF99" i="4"/>
  <c r="AC102" i="4"/>
  <c r="AF103" i="4"/>
  <c r="AP4" i="4" l="1"/>
  <c r="AO4" i="4"/>
  <c r="AQ4" i="4"/>
  <c r="W4" i="4"/>
  <c r="G4" i="4"/>
  <c r="N4" i="4"/>
  <c r="K4" i="4"/>
  <c r="T4" i="4"/>
  <c r="H4" i="4"/>
  <c r="Z4" i="4"/>
  <c r="AA4" i="4"/>
  <c r="L4" i="4"/>
  <c r="P4" i="4"/>
  <c r="V4" i="4"/>
  <c r="AB4" i="4"/>
  <c r="J4" i="4"/>
  <c r="R4" i="4"/>
  <c r="F4" i="4"/>
  <c r="X4" i="4"/>
  <c r="I4" i="4"/>
  <c r="M4" i="4"/>
  <c r="S4" i="4"/>
  <c r="Y4" i="4"/>
  <c r="E4" i="4"/>
  <c r="O4" i="4"/>
  <c r="Q4" i="4"/>
  <c r="U4" i="4"/>
  <c r="AS4" i="4" l="1"/>
  <c r="AV4" i="4"/>
  <c r="AW4" i="4"/>
  <c r="AU4" i="4"/>
  <c r="AT4" i="4"/>
  <c r="AR4" i="4"/>
  <c r="AC4" i="4"/>
  <c r="AK4" i="4"/>
  <c r="AL4" i="4"/>
  <c r="AF4" i="4"/>
  <c r="AG4" i="4"/>
  <c r="AN4" i="4"/>
  <c r="AH4" i="4"/>
  <c r="AD4" i="4"/>
  <c r="AJ4" i="4"/>
  <c r="AM4" i="4"/>
  <c r="AE4" i="4"/>
  <c r="AI4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02402054-C539-4748-8A25-4CDF75204E12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2AEC24C-B941-4F62-890D-25A9705E974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FB3B648-6849-49FD-B333-867481EFACA2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1582E9D-34FA-428A-B5BE-AE5BCECAE16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EB4D985-A210-4B73-9B54-A3CB411BC2B7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7FD3F0D2-BB93-4CC3-BBA2-561E4C578CD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0A444A4-3AAE-4B6D-BED8-F3CD6ED2F10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9477893-1C40-4E7F-8BC5-543B0B136BF5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7179EDA0-C726-493C-849D-AF033B23D2B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4675CF0-AFAC-4E7B-8DBD-32EF104CFA68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2820A75E-D9D1-4BA8-89B5-7FBAA121B36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2" authorId="0" shapeId="0" xr:uid="{97BB6299-8410-4E96-B1DA-6AF911A0F3A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878056C7-3D87-42BA-AD0B-AE4F75886C6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4A09769F-E4C3-4A06-85BF-DB67351FA800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CE3F0079-8FBF-4AD4-9649-6B2846FE8254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AFDB57A4-6BA4-460E-A082-BB6FEE3D67D1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BCE832FD-9D4F-4D89-815A-4ECF6DAEE5BA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58D2994D-8740-47C5-958A-77A35AD14676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1E251410-7A27-425C-8C08-86E0E74F93B9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4E4FC342-D2A2-47AF-ADCF-B6EC0F6ECDDB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3DFBBEA2-308D-4338-BD14-9B899332550C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6BA23510-8427-4920-A35A-9BA05BDEE8EE}">
      <text>
        <r>
          <rPr>
            <sz val="10"/>
            <color rgb="FF000000"/>
            <rFont val="Arial"/>
            <family val="2"/>
          </rPr>
          <t>Use for state averages</t>
        </r>
      </text>
    </comment>
  </commentList>
</comments>
</file>

<file path=xl/sharedStrings.xml><?xml version="1.0" encoding="utf-8"?>
<sst xmlns="http://schemas.openxmlformats.org/spreadsheetml/2006/main" count="3127" uniqueCount="226">
  <si>
    <t>State</t>
  </si>
  <si>
    <t>FIPS code</t>
  </si>
  <si>
    <t>County</t>
  </si>
  <si>
    <t>Model Name</t>
  </si>
  <si>
    <t>Model Country</t>
  </si>
  <si>
    <t>Model Agency</t>
  </si>
  <si>
    <t>Atmosphere Resolution(Lon x Lat)</t>
  </si>
  <si>
    <t>Ensemble Used</t>
  </si>
  <si>
    <t>bcc-csm1-1</t>
  </si>
  <si>
    <t>China</t>
  </si>
  <si>
    <t>Beijing Climate Center, China Meteorological Administration</t>
  </si>
  <si>
    <t>2.8 deg x 2.8 deg</t>
  </si>
  <si>
    <t>r1i1p1</t>
  </si>
  <si>
    <t>bcc-csm1-1-m</t>
  </si>
  <si>
    <t>1.12 deg x 1.12 deg</t>
  </si>
  <si>
    <t>BNU-ESM</t>
  </si>
  <si>
    <t>College of Global Change and Earth System Science, Beijing Normal University, China</t>
  </si>
  <si>
    <t>CanESM2</t>
  </si>
  <si>
    <t>Canada</t>
  </si>
  <si>
    <t>Canadian Centre for Climate Modeling and Analysis</t>
  </si>
  <si>
    <t>CCSM4</t>
  </si>
  <si>
    <t>USA</t>
  </si>
  <si>
    <t>National Center of Atmospheric Research, USA</t>
  </si>
  <si>
    <t>1.25 deg x 0.94 deg</t>
  </si>
  <si>
    <t>r6i1p1</t>
  </si>
  <si>
    <t>CNRM-CM5</t>
  </si>
  <si>
    <t>France</t>
  </si>
  <si>
    <t>National Centre of Meteorological Research, France</t>
  </si>
  <si>
    <t>1.4 deg x 1.4 deg</t>
  </si>
  <si>
    <t>CSIRO-Mk3-6-0</t>
  </si>
  <si>
    <t>Australia</t>
  </si>
  <si>
    <t>Commonwealth Scientific and Industrial Research Organization/Queensland Climate Change Centre of Excellence, Australia</t>
  </si>
  <si>
    <t>1.8 deg x 1.8 deg</t>
  </si>
  <si>
    <t>GFDL-ESM2M</t>
  </si>
  <si>
    <t>NOAA Geophysical Fluid Dynamics Laboratory, USA</t>
  </si>
  <si>
    <t>2.5 deg x 2.0 deg</t>
  </si>
  <si>
    <t>GFDL-ESM2G</t>
  </si>
  <si>
    <t>HadGEM2-ES</t>
  </si>
  <si>
    <t>United Kingdom</t>
  </si>
  <si>
    <t>Met Office Hadley Center, UK</t>
  </si>
  <si>
    <t>1.88 deg x 1.25 deg</t>
  </si>
  <si>
    <t>HadGEM2-CC</t>
  </si>
  <si>
    <t>inmcm4</t>
  </si>
  <si>
    <t>Russia</t>
  </si>
  <si>
    <t>Institute for Numerical Mathematics, Russia</t>
  </si>
  <si>
    <t>2.0 deg x 1.5 deg</t>
  </si>
  <si>
    <t>IPSL-CM5A-LR</t>
  </si>
  <si>
    <t>Institut Pierre Simon Laplace, France</t>
  </si>
  <si>
    <t>3.75 deg x 1.8 deg</t>
  </si>
  <si>
    <t>IPSL-CM5A-MR</t>
  </si>
  <si>
    <t>2.5 deg x 1.25 deg</t>
  </si>
  <si>
    <t>IPSL-CM5B-LR</t>
  </si>
  <si>
    <t>2.75 deg x 1.8 deg</t>
  </si>
  <si>
    <t>MIROC5</t>
  </si>
  <si>
    <t>Japan</t>
  </si>
  <si>
    <t>Atmosphere and Ocean Research Institute (The University of Tokyo), National Institute for Environmental Studies,and Japan Agency for Marine-Earth Science and Technology</t>
  </si>
  <si>
    <t>MIROC-ESM</t>
  </si>
  <si>
    <t>Japan Agency for Marine-Earth Science and Technology, Atmosphere and Ocean Research Institute (The University of Tokyo), and National Institute for Environmental Studies</t>
  </si>
  <si>
    <t>MIROC-ESM-CHEM</t>
  </si>
  <si>
    <t>MRI-CGCM3</t>
  </si>
  <si>
    <t>Meteorological Research Institute, Japan</t>
  </si>
  <si>
    <t>1.1 deg x 1.1 deg</t>
  </si>
  <si>
    <t>NorESM1-M</t>
  </si>
  <si>
    <t>Norway</t>
  </si>
  <si>
    <t>Norwegian Climate Center, Norway</t>
  </si>
  <si>
    <t>2.5 deg x 1.9 deg</t>
  </si>
  <si>
    <t>Multi-Model Average</t>
  </si>
  <si>
    <t>Minimum Model Value</t>
  </si>
  <si>
    <t>Maximum</t>
  </si>
  <si>
    <t>Standard Deviation</t>
  </si>
  <si>
    <t>Outlier lower threshold (mean - 3 std dev)</t>
  </si>
  <si>
    <t>Outlier upper threshold (mean + 3 std dev)</t>
  </si>
  <si>
    <t>(2021-2040) - historical</t>
  </si>
  <si>
    <t>(2041-2060) - historical</t>
  </si>
  <si>
    <t>Verify county order is same in all sheets</t>
  </si>
  <si>
    <t>County Weight</t>
  </si>
  <si>
    <t>FIPS Code</t>
  </si>
  <si>
    <t>Weight</t>
  </si>
  <si>
    <t>Allen</t>
  </si>
  <si>
    <t>Anderson</t>
  </si>
  <si>
    <t>Atchison</t>
  </si>
  <si>
    <t>Barber</t>
  </si>
  <si>
    <t>Barton</t>
  </si>
  <si>
    <t>Bourbon</t>
  </si>
  <si>
    <t>Brown</t>
  </si>
  <si>
    <t>Butler</t>
  </si>
  <si>
    <t>Chase</t>
  </si>
  <si>
    <t>Chautauqua</t>
  </si>
  <si>
    <t>Cherokee</t>
  </si>
  <si>
    <t>Cheyenne</t>
  </si>
  <si>
    <t>Clark</t>
  </si>
  <si>
    <t>Clay</t>
  </si>
  <si>
    <t>Cloud</t>
  </si>
  <si>
    <t>Coffey</t>
  </si>
  <si>
    <t>Comanche</t>
  </si>
  <si>
    <t>Cowley</t>
  </si>
  <si>
    <t>Crawford</t>
  </si>
  <si>
    <t>Decatur</t>
  </si>
  <si>
    <t>Dickinson</t>
  </si>
  <si>
    <t>Doniphan</t>
  </si>
  <si>
    <t>Douglas</t>
  </si>
  <si>
    <t>Edwards</t>
  </si>
  <si>
    <t>Elk</t>
  </si>
  <si>
    <t>Ellis</t>
  </si>
  <si>
    <t>Ellsworth</t>
  </si>
  <si>
    <t>Finney</t>
  </si>
  <si>
    <t>Ford</t>
  </si>
  <si>
    <t>Franklin</t>
  </si>
  <si>
    <t>Geary</t>
  </si>
  <si>
    <t>Gove</t>
  </si>
  <si>
    <t>Graham</t>
  </si>
  <si>
    <t>Grant</t>
  </si>
  <si>
    <t>Gray</t>
  </si>
  <si>
    <t>Greeley</t>
  </si>
  <si>
    <t>Greenwood</t>
  </si>
  <si>
    <t>Hamilton</t>
  </si>
  <si>
    <t>Harper</t>
  </si>
  <si>
    <t>Harvey</t>
  </si>
  <si>
    <t>Haskell</t>
  </si>
  <si>
    <t>Hodgeman</t>
  </si>
  <si>
    <t>Jackson</t>
  </si>
  <si>
    <t>Jefferson</t>
  </si>
  <si>
    <t>Jewell</t>
  </si>
  <si>
    <t>Johnson</t>
  </si>
  <si>
    <t>Kearny</t>
  </si>
  <si>
    <t>Kingman</t>
  </si>
  <si>
    <t>Kiowa</t>
  </si>
  <si>
    <t>Labette</t>
  </si>
  <si>
    <t>Lane</t>
  </si>
  <si>
    <t>Leavenworth</t>
  </si>
  <si>
    <t>Lincoln</t>
  </si>
  <si>
    <t>Linn</t>
  </si>
  <si>
    <t>Logan</t>
  </si>
  <si>
    <t>Lyon</t>
  </si>
  <si>
    <t>McPherson</t>
  </si>
  <si>
    <t>Marion</t>
  </si>
  <si>
    <t>Marshall</t>
  </si>
  <si>
    <t>Meade</t>
  </si>
  <si>
    <t>Miami</t>
  </si>
  <si>
    <t>Mitchell</t>
  </si>
  <si>
    <t>Montgomery</t>
  </si>
  <si>
    <t>Morris</t>
  </si>
  <si>
    <t>Morton</t>
  </si>
  <si>
    <t>Nemaha</t>
  </si>
  <si>
    <t>Neosho</t>
  </si>
  <si>
    <t>Ness</t>
  </si>
  <si>
    <t>Norton</t>
  </si>
  <si>
    <t>Osage</t>
  </si>
  <si>
    <t>Osborne</t>
  </si>
  <si>
    <t>Ottawa</t>
  </si>
  <si>
    <t>Pawnee</t>
  </si>
  <si>
    <t>Phillips</t>
  </si>
  <si>
    <t>Pottawatomie</t>
  </si>
  <si>
    <t>Pratt</t>
  </si>
  <si>
    <t>Rawlins</t>
  </si>
  <si>
    <t>Reno</t>
  </si>
  <si>
    <t>Republic</t>
  </si>
  <si>
    <t>Rice</t>
  </si>
  <si>
    <t>Riley</t>
  </si>
  <si>
    <t>Rooks</t>
  </si>
  <si>
    <t>Rush</t>
  </si>
  <si>
    <t>Russell</t>
  </si>
  <si>
    <t>Saline</t>
  </si>
  <si>
    <t>Scott</t>
  </si>
  <si>
    <t>Sedgwick</t>
  </si>
  <si>
    <t>Seward</t>
  </si>
  <si>
    <t>Shawnee</t>
  </si>
  <si>
    <t>Sheridan</t>
  </si>
  <si>
    <t>Sherman</t>
  </si>
  <si>
    <t>Smith</t>
  </si>
  <si>
    <t>Stafford</t>
  </si>
  <si>
    <t>Stanton</t>
  </si>
  <si>
    <t>Stevens</t>
  </si>
  <si>
    <t>Sumner</t>
  </si>
  <si>
    <t>Thomas</t>
  </si>
  <si>
    <t>Trego</t>
  </si>
  <si>
    <t>Wabaunsee</t>
  </si>
  <si>
    <t>Wallace</t>
  </si>
  <si>
    <t>Washington</t>
  </si>
  <si>
    <t>Wichita</t>
  </si>
  <si>
    <t>Wilson</t>
  </si>
  <si>
    <t>Woodson</t>
  </si>
  <si>
    <t>Wyandotte</t>
  </si>
  <si>
    <t>Kansas</t>
  </si>
  <si>
    <t>1982-2020 
gridMET
Kansas</t>
  </si>
  <si>
    <t>1982-2020 
PRISM
Kansas</t>
  </si>
  <si>
    <t>1982-2020</t>
  </si>
  <si>
    <t>needs to be updated</t>
  </si>
  <si>
    <t>fips_code</t>
  </si>
  <si>
    <t>Multi Model Mean</t>
  </si>
  <si>
    <t>Historical</t>
  </si>
  <si>
    <t>% change by 2050</t>
  </si>
  <si>
    <t>% change by 2030</t>
  </si>
  <si>
    <t>Fall Freeze Days</t>
  </si>
  <si>
    <t>Spring Killing Degree Days</t>
  </si>
  <si>
    <t>Spring Precipitation</t>
  </si>
  <si>
    <t>son_fzd_historical</t>
  </si>
  <si>
    <t>son_fzd_mean_change_2030</t>
  </si>
  <si>
    <t>son_fzd_max_change_2030</t>
  </si>
  <si>
    <t>son_fzd_min_change_2030</t>
  </si>
  <si>
    <t>son_fzd_mean_change_2050</t>
  </si>
  <si>
    <t>son_fzd_max_change_2050</t>
  </si>
  <si>
    <t>son_fzd_min_change_2050</t>
  </si>
  <si>
    <t>mam_kdd_historical</t>
  </si>
  <si>
    <t>mam_kdd_mean_change_2030</t>
  </si>
  <si>
    <t>mam_kdd_max_change_2030</t>
  </si>
  <si>
    <t>mam_kdd_min_change_2030</t>
  </si>
  <si>
    <t>mam_kdd_mean_change_2050</t>
  </si>
  <si>
    <t>mam_kdd_max_change_2050</t>
  </si>
  <si>
    <t>mam_kdd_min_change_2050</t>
  </si>
  <si>
    <t>mam_ppt_historical</t>
  </si>
  <si>
    <t>mam_ppt_mean_change_2030</t>
  </si>
  <si>
    <t>mam_ppt_max_change_2030</t>
  </si>
  <si>
    <t>mam_ppt_min_change_2030</t>
  </si>
  <si>
    <t>mam_ppt_mean_change_2050</t>
  </si>
  <si>
    <t>mam_ppt_max_change_2050</t>
  </si>
  <si>
    <t>mam_ppt_min_change_2050</t>
  </si>
  <si>
    <t>yield_historical</t>
  </si>
  <si>
    <t>yield_2030</t>
  </si>
  <si>
    <t>yield_2050</t>
  </si>
  <si>
    <t>yield_climate_2030</t>
  </si>
  <si>
    <t>yield_climate_2050</t>
  </si>
  <si>
    <t>acreage_historical</t>
  </si>
  <si>
    <t>economic_acreage_2030 %</t>
  </si>
  <si>
    <t>economic_acreage_2050 %</t>
  </si>
  <si>
    <t>NA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</si>
</sst>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(* #,##0.00_);_(* \(#,##0.00\);_(* &quot;-&quot;??_);_(@_)"/>
    <numFmt numFmtId="164" formatCode="0.000"/>
    <numFmt numFmtId="165" formatCode="_(* #,##0_);_(* \(#,##0\);_(* &quot;-&quot;??_);_(@_)"/>
    <numFmt numFmtId="166" formatCode="0.0"/>
    <numFmt numFmtId="167" formatCode="0.00000"/>
    <numFmt numFmtId="168" formatCode="_(* #,##0.000_);_(* \(#,##0.000\);_(* &quot;-&quot;??_);_(@_)"/>
  </numFmts>
  <fonts count="24" x14ac:knownFonts="1">
    <font>
      <sz val="10"/>
      <color rgb="FF000000"/>
      <name val="Arial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000000"/>
      <name val="Arial"/>
      <family val="2"/>
    </font>
    <font>
      <b/>
      <sz val="10"/>
      <color rgb="FF202124"/>
      <name val="Lato"/>
      <family val="2"/>
    </font>
    <font>
      <b/>
      <sz val="9"/>
      <color theme="1"/>
      <name val="Arial"/>
      <family val="2"/>
    </font>
    <font>
      <b/>
      <sz val="9"/>
      <color rgb="FF202124"/>
      <name val="Lato"/>
      <family val="2"/>
    </font>
    <font>
      <b/>
      <sz val="9"/>
      <color rgb="FF000000"/>
      <name val="Roboto"/>
    </font>
    <font>
      <sz val="10"/>
      <name val="Arial"/>
      <family val="2"/>
    </font>
    <font>
      <sz val="9"/>
      <color rgb="FF000000"/>
      <name val="Arial"/>
      <family val="2"/>
    </font>
    <font>
      <sz val="9"/>
      <color theme="1"/>
      <name val="Arial"/>
      <family val="2"/>
    </font>
    <font>
      <b/>
      <sz val="9"/>
      <color theme="1"/>
      <name val="Lato"/>
      <family val="2"/>
    </font>
    <font>
      <sz val="11"/>
      <color theme="1"/>
      <name val="Calibri"/>
      <family val="2"/>
    </font>
    <font>
      <b/>
      <sz val="10"/>
      <color rgb="FF000000"/>
      <name val="Arial"/>
      <family val="2"/>
    </font>
    <font>
      <b/>
      <sz val="10"/>
      <name val="Arial"/>
      <family val="2"/>
    </font>
    <font>
      <b/>
      <sz val="9"/>
      <color rgb="FF333333"/>
      <name val="Arial"/>
      <family val="2"/>
      <scheme val="major"/>
    </font>
    <font>
      <sz val="9"/>
      <color rgb="FF000000"/>
      <name val="Arial"/>
      <family val="2"/>
      <scheme val="major"/>
    </font>
    <font>
      <u/>
      <sz val="9"/>
      <color rgb="FF428BCA"/>
      <name val="Arial"/>
      <family val="2"/>
      <scheme val="major"/>
    </font>
    <font>
      <sz val="9"/>
      <color rgb="FF333333"/>
      <name val="Arial"/>
      <family val="2"/>
      <scheme val="major"/>
    </font>
    <font>
      <sz val="10"/>
      <color rgb="FF000000"/>
      <name val="Arial"/>
      <family val="2"/>
    </font>
    <font>
      <sz val="11"/>
      <color rgb="FF000000"/>
      <name val="Calibri"/>
      <family val="2"/>
      <charset val="1"/>
    </font>
    <font>
      <b/>
      <sz val="9"/>
      <name val="Arial"/>
      <family val="2"/>
      <scheme val="major"/>
    </font>
    <font>
      <sz val="10"/>
      <color rgb="FF000000"/>
      <name val="Arial"/>
      <family val="2"/>
    </font>
    <font>
      <b/>
      <sz val="9"/>
      <color rgb="FF00000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</fills>
  <borders count="13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rgb="FF000000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6">
    <xf numFmtId="0" fontId="0" fillId="0" borderId="0"/>
    <xf numFmtId="43" fontId="19" fillId="0" borderId="0" applyFont="0" applyFill="0" applyBorder="0" applyAlignment="0" applyProtection="0"/>
    <xf numFmtId="0" fontId="20" fillId="0" borderId="0"/>
    <xf numFmtId="0" fontId="3" fillId="0" borderId="0"/>
    <xf numFmtId="43" fontId="3" fillId="0" borderId="0" applyFont="0" applyFill="0" applyBorder="0" applyAlignment="0" applyProtection="0"/>
    <xf numFmtId="9" fontId="22" fillId="0" borderId="0" applyFont="0" applyFill="0" applyBorder="0" applyAlignment="0" applyProtection="0"/>
  </cellStyleXfs>
  <cellXfs count="91">
    <xf numFmtId="0" fontId="0" fillId="0" borderId="0" xfId="0" applyFont="1" applyAlignment="1"/>
    <xf numFmtId="0" fontId="3" fillId="0" borderId="0" xfId="0" applyFont="1" applyAlignment="1">
      <alignment wrapText="1"/>
    </xf>
    <xf numFmtId="0" fontId="5" fillId="0" borderId="0" xfId="0" applyFont="1" applyAlignment="1"/>
    <xf numFmtId="0" fontId="5" fillId="0" borderId="0" xfId="0" applyFont="1" applyAlignment="1">
      <alignment wrapText="1"/>
    </xf>
    <xf numFmtId="0" fontId="5" fillId="0" borderId="1" xfId="0" applyFont="1" applyBorder="1" applyAlignment="1"/>
    <xf numFmtId="0" fontId="5" fillId="0" borderId="1" xfId="0" applyFont="1" applyBorder="1" applyAlignment="1">
      <alignment horizontal="center" textRotation="90" wrapText="1"/>
    </xf>
    <xf numFmtId="0" fontId="9" fillId="0" borderId="0" xfId="0" applyFont="1" applyAlignment="1">
      <alignment wrapText="1"/>
    </xf>
    <xf numFmtId="0" fontId="10" fillId="0" borderId="0" xfId="0" applyFont="1" applyAlignment="1"/>
    <xf numFmtId="0" fontId="10" fillId="0" borderId="0" xfId="0" applyFont="1"/>
    <xf numFmtId="1" fontId="10" fillId="0" borderId="0" xfId="0" applyNumberFormat="1" applyFont="1"/>
    <xf numFmtId="0" fontId="2" fillId="0" borderId="0" xfId="0" applyFont="1" applyAlignment="1"/>
    <xf numFmtId="0" fontId="2" fillId="0" borderId="0" xfId="0" applyFont="1"/>
    <xf numFmtId="0" fontId="2" fillId="0" borderId="5" xfId="0" applyFont="1" applyBorder="1" applyAlignment="1"/>
    <xf numFmtId="0" fontId="5" fillId="2" borderId="6" xfId="0" applyFont="1" applyFill="1" applyBorder="1" applyAlignment="1">
      <alignment horizontal="center" textRotation="90" wrapText="1"/>
    </xf>
    <xf numFmtId="0" fontId="5" fillId="2" borderId="5" xfId="0" applyFont="1" applyFill="1" applyBorder="1" applyAlignment="1">
      <alignment horizontal="center" textRotation="90" wrapText="1"/>
    </xf>
    <xf numFmtId="0" fontId="5" fillId="0" borderId="5" xfId="0" applyFont="1" applyBorder="1" applyAlignment="1">
      <alignment horizontal="center" textRotation="90" wrapText="1"/>
    </xf>
    <xf numFmtId="0" fontId="1" fillId="0" borderId="3" xfId="0" applyFont="1" applyBorder="1"/>
    <xf numFmtId="0" fontId="1" fillId="0" borderId="4" xfId="0" applyFont="1" applyBorder="1"/>
    <xf numFmtId="1" fontId="1" fillId="0" borderId="0" xfId="0" applyNumberFormat="1" applyFont="1" applyAlignment="1"/>
    <xf numFmtId="0" fontId="13" fillId="0" borderId="0" xfId="0" applyFont="1" applyAlignment="1"/>
    <xf numFmtId="164" fontId="10" fillId="0" borderId="0" xfId="0" applyNumberFormat="1" applyFont="1"/>
    <xf numFmtId="0" fontId="4" fillId="0" borderId="0" xfId="0" applyFont="1" applyAlignment="1">
      <alignment horizontal="center"/>
    </xf>
    <xf numFmtId="0" fontId="0" fillId="0" borderId="0" xfId="0" applyFont="1" applyAlignment="1"/>
    <xf numFmtId="0" fontId="15" fillId="0" borderId="0" xfId="0" applyFont="1" applyFill="1" applyAlignment="1">
      <alignment vertical="top"/>
    </xf>
    <xf numFmtId="0" fontId="16" fillId="0" borderId="0" xfId="0" applyFont="1" applyFill="1" applyAlignment="1"/>
    <xf numFmtId="0" fontId="17" fillId="0" borderId="0" xfId="0" applyFont="1" applyFill="1" applyAlignment="1">
      <alignment vertical="top"/>
    </xf>
    <xf numFmtId="0" fontId="18" fillId="0" borderId="0" xfId="0" applyFont="1" applyFill="1" applyAlignment="1">
      <alignment vertical="top"/>
    </xf>
    <xf numFmtId="0" fontId="5" fillId="0" borderId="7" xfId="0" applyFont="1" applyFill="1" applyBorder="1" applyAlignment="1"/>
    <xf numFmtId="0" fontId="9" fillId="0" borderId="0" xfId="0" applyFont="1" applyAlignment="1"/>
    <xf numFmtId="0" fontId="16" fillId="0" borderId="0" xfId="2" applyFont="1"/>
    <xf numFmtId="165" fontId="16" fillId="0" borderId="0" xfId="1" applyNumberFormat="1" applyFont="1"/>
    <xf numFmtId="0" fontId="16" fillId="0" borderId="0" xfId="2" applyFont="1" applyAlignment="1">
      <alignment horizontal="left"/>
    </xf>
    <xf numFmtId="0" fontId="4" fillId="0" borderId="0" xfId="0" applyFont="1" applyAlignment="1">
      <alignment horizontal="center"/>
    </xf>
    <xf numFmtId="0" fontId="0" fillId="0" borderId="0" xfId="0" applyFont="1" applyAlignment="1"/>
    <xf numFmtId="165" fontId="12" fillId="0" borderId="0" xfId="1" applyNumberFormat="1" applyFont="1" applyAlignment="1">
      <alignment horizontal="right"/>
    </xf>
    <xf numFmtId="165" fontId="1" fillId="0" borderId="0" xfId="1" applyNumberFormat="1" applyFont="1" applyAlignment="1"/>
    <xf numFmtId="165" fontId="1" fillId="0" borderId="3" xfId="1" applyNumberFormat="1" applyFont="1" applyBorder="1" applyAlignment="1"/>
    <xf numFmtId="0" fontId="5" fillId="0" borderId="1" xfId="0" applyFont="1" applyFill="1" applyBorder="1" applyAlignment="1"/>
    <xf numFmtId="0" fontId="10" fillId="0" borderId="0" xfId="0" applyFont="1" applyFill="1" applyBorder="1" applyAlignment="1"/>
    <xf numFmtId="0" fontId="9" fillId="0" borderId="0" xfId="0" applyFont="1" applyFill="1" applyAlignment="1">
      <alignment vertical="center" wrapText="1"/>
    </xf>
    <xf numFmtId="0" fontId="9" fillId="0" borderId="0" xfId="0" applyFont="1" applyFill="1" applyAlignment="1">
      <alignment wrapText="1"/>
    </xf>
    <xf numFmtId="0" fontId="9" fillId="0" borderId="0" xfId="0" applyFont="1" applyFill="1" applyAlignment="1"/>
    <xf numFmtId="1" fontId="16" fillId="0" borderId="0" xfId="2" applyNumberFormat="1" applyFont="1"/>
    <xf numFmtId="166" fontId="1" fillId="0" borderId="0" xfId="0" applyNumberFormat="1" applyFont="1" applyAlignment="1"/>
    <xf numFmtId="1" fontId="12" fillId="0" borderId="4" xfId="0" applyNumberFormat="1" applyFont="1" applyBorder="1" applyAlignment="1">
      <alignment horizontal="right"/>
    </xf>
    <xf numFmtId="1" fontId="3" fillId="0" borderId="0" xfId="0" applyNumberFormat="1" applyFont="1" applyAlignment="1">
      <alignment wrapText="1"/>
    </xf>
    <xf numFmtId="165" fontId="3" fillId="0" borderId="0" xfId="1" applyNumberFormat="1" applyFont="1" applyAlignment="1">
      <alignment wrapText="1"/>
    </xf>
    <xf numFmtId="165" fontId="1" fillId="0" borderId="3" xfId="1" applyNumberFormat="1" applyFont="1" applyBorder="1"/>
    <xf numFmtId="165" fontId="0" fillId="0" borderId="0" xfId="1" applyNumberFormat="1" applyFont="1" applyAlignment="1"/>
    <xf numFmtId="166" fontId="0" fillId="0" borderId="0" xfId="0" applyNumberFormat="1" applyFont="1" applyAlignment="1"/>
    <xf numFmtId="166" fontId="1" fillId="0" borderId="4" xfId="0" applyNumberFormat="1" applyFont="1" applyBorder="1" applyAlignment="1"/>
    <xf numFmtId="166" fontId="1" fillId="0" borderId="4" xfId="0" applyNumberFormat="1" applyFont="1" applyBorder="1"/>
    <xf numFmtId="166" fontId="12" fillId="0" borderId="8" xfId="0" applyNumberFormat="1" applyFont="1" applyBorder="1" applyAlignment="1">
      <alignment horizontal="right"/>
    </xf>
    <xf numFmtId="1" fontId="12" fillId="0" borderId="8" xfId="0" applyNumberFormat="1" applyFont="1" applyBorder="1" applyAlignment="1">
      <alignment horizontal="right"/>
    </xf>
    <xf numFmtId="9" fontId="9" fillId="0" borderId="0" xfId="5" applyFont="1" applyAlignment="1"/>
    <xf numFmtId="0" fontId="9" fillId="0" borderId="0" xfId="0" applyFont="1"/>
    <xf numFmtId="0" fontId="9" fillId="0" borderId="9" xfId="0" applyFont="1" applyBorder="1"/>
    <xf numFmtId="9" fontId="9" fillId="0" borderId="9" xfId="5" applyFont="1" applyBorder="1" applyAlignment="1"/>
    <xf numFmtId="9" fontId="9" fillId="0" borderId="10" xfId="5" applyFont="1" applyBorder="1" applyAlignment="1"/>
    <xf numFmtId="0" fontId="9" fillId="0" borderId="10" xfId="0" applyFont="1" applyBorder="1"/>
    <xf numFmtId="165" fontId="10" fillId="0" borderId="9" xfId="1" applyNumberFormat="1" applyFont="1" applyBorder="1"/>
    <xf numFmtId="165" fontId="10" fillId="0" borderId="0" xfId="1" applyNumberFormat="1" applyFont="1"/>
    <xf numFmtId="0" fontId="21" fillId="0" borderId="12" xfId="2" applyFont="1" applyBorder="1" applyAlignment="1">
      <alignment horizontal="left"/>
    </xf>
    <xf numFmtId="0" fontId="9" fillId="0" borderId="0" xfId="3" applyFont="1" applyFill="1" applyAlignment="1">
      <alignment wrapText="1"/>
    </xf>
    <xf numFmtId="43" fontId="9" fillId="0" borderId="0" xfId="4" applyNumberFormat="1" applyFont="1" applyFill="1" applyBorder="1" applyAlignment="1"/>
    <xf numFmtId="165" fontId="9" fillId="0" borderId="0" xfId="4" applyNumberFormat="1" applyFont="1" applyFill="1" applyBorder="1" applyAlignment="1"/>
    <xf numFmtId="168" fontId="9" fillId="0" borderId="0" xfId="4" applyNumberFormat="1" applyFont="1" applyFill="1" applyBorder="1" applyAlignment="1"/>
    <xf numFmtId="0" fontId="9" fillId="0" borderId="0" xfId="3" applyFont="1" applyFill="1"/>
    <xf numFmtId="0" fontId="9" fillId="0" borderId="0" xfId="0" applyFont="1" applyFill="1"/>
    <xf numFmtId="9" fontId="9" fillId="0" borderId="0" xfId="4" applyNumberFormat="1" applyFont="1" applyFill="1" applyBorder="1" applyAlignment="1"/>
    <xf numFmtId="0" fontId="9" fillId="0" borderId="0" xfId="3" applyFont="1" applyFill="1" applyBorder="1" applyAlignment="1">
      <alignment wrapText="1"/>
    </xf>
    <xf numFmtId="0" fontId="9" fillId="0" borderId="0" xfId="0" applyFont="1" applyFill="1" applyBorder="1" applyAlignment="1">
      <alignment wrapText="1"/>
    </xf>
    <xf numFmtId="0" fontId="9" fillId="0" borderId="0" xfId="3" applyFont="1" applyFill="1" applyBorder="1" applyAlignment="1">
      <alignment horizontal="right"/>
    </xf>
    <xf numFmtId="2" fontId="9" fillId="0" borderId="0" xfId="0" applyNumberFormat="1" applyFont="1" applyFill="1" applyBorder="1"/>
    <xf numFmtId="167" fontId="9" fillId="0" borderId="0" xfId="0" applyNumberFormat="1" applyFont="1" applyFill="1" applyBorder="1"/>
    <xf numFmtId="0" fontId="9" fillId="0" borderId="0" xfId="3" applyFont="1" applyFill="1" applyBorder="1"/>
    <xf numFmtId="9" fontId="9" fillId="0" borderId="0" xfId="3" applyNumberFormat="1" applyFont="1" applyFill="1" applyBorder="1"/>
    <xf numFmtId="0" fontId="9" fillId="0" borderId="0" xfId="0" applyFont="1" applyFill="1" applyBorder="1"/>
    <xf numFmtId="2" fontId="9" fillId="0" borderId="0" xfId="4" applyNumberFormat="1" applyFont="1" applyFill="1" applyBorder="1" applyAlignment="1"/>
    <xf numFmtId="0" fontId="21" fillId="0" borderId="11" xfId="2" applyFont="1" applyBorder="1" applyAlignment="1">
      <alignment horizontal="center" vertical="top" wrapText="1"/>
    </xf>
    <xf numFmtId="0" fontId="21" fillId="0" borderId="7" xfId="2" applyFont="1" applyBorder="1" applyAlignment="1">
      <alignment horizontal="center" vertical="top" wrapText="1"/>
    </xf>
    <xf numFmtId="0" fontId="6" fillId="0" borderId="0" xfId="0" applyFont="1" applyAlignment="1">
      <alignment horizontal="center" wrapText="1"/>
    </xf>
    <xf numFmtId="0" fontId="13" fillId="0" borderId="0" xfId="0" applyFont="1" applyAlignment="1"/>
    <xf numFmtId="0" fontId="7" fillId="3" borderId="0" xfId="0" applyFont="1" applyFill="1" applyAlignment="1">
      <alignment horizontal="center" wrapText="1"/>
    </xf>
    <xf numFmtId="0" fontId="4" fillId="0" borderId="0" xfId="0" applyFont="1" applyAlignment="1">
      <alignment horizontal="center"/>
    </xf>
    <xf numFmtId="0" fontId="14" fillId="0" borderId="2" xfId="0" applyFont="1" applyBorder="1"/>
    <xf numFmtId="0" fontId="23" fillId="0" borderId="0" xfId="0" applyFont="1" applyAlignment="1">
      <alignment horizontal="center"/>
    </xf>
    <xf numFmtId="0" fontId="7" fillId="3" borderId="3" xfId="0" applyFont="1" applyFill="1" applyBorder="1" applyAlignment="1">
      <alignment horizontal="center" wrapText="1"/>
    </xf>
    <xf numFmtId="0" fontId="0" fillId="0" borderId="0" xfId="0" applyFont="1" applyAlignment="1"/>
    <xf numFmtId="0" fontId="8" fillId="0" borderId="4" xfId="0" applyFont="1" applyBorder="1"/>
    <xf numFmtId="0" fontId="11" fillId="0" borderId="3" xfId="0" applyFont="1" applyBorder="1" applyAlignment="1">
      <alignment horizontal="center" vertical="top" wrapText="1"/>
    </xf>
  </cellXfs>
  <cellStyles count="6">
    <cellStyle name="Comma" xfId="1" builtinId="3"/>
    <cellStyle name="Comma 2" xfId="4" xr:uid="{F71F12AD-F7EC-405E-B5EF-C22D48C5AE9C}"/>
    <cellStyle name="Normal" xfId="0" builtinId="0"/>
    <cellStyle name="Normal 2" xfId="2" xr:uid="{79F0016D-E8E8-4DD0-B35B-AA7EC8FE978D}"/>
    <cellStyle name="Normal 3" xfId="3" xr:uid="{42C65FA7-6A2A-465D-A7C6-C3AC8E7E8CE0}"/>
    <cellStyle name="Percent" xfId="5" builtinId="5"/>
  </cellStyles>
  <dxfs count="240"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5" tint="0.79998168889431442"/>
        </patternFill>
      </fill>
    </dxf>
    <dxf>
      <fill>
        <patternFill>
          <bgColor theme="4" tint="0.79998168889431442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hyperlink" Target="http://www.gfdl.noaa.gov/earth-system-model" TargetMode="External"/><Relationship Id="rId13" Type="http://schemas.openxmlformats.org/officeDocument/2006/relationships/hyperlink" Target="http://icmc.ipsl.fr/index.php/icmc-projects/icmc-international-projects/international-project-cmip5" TargetMode="External"/><Relationship Id="rId18" Type="http://schemas.openxmlformats.org/officeDocument/2006/relationships/hyperlink" Target="http://www.geosci-model-dev.net/4/845/2011/gmd-4-845-2011.pdf" TargetMode="External"/><Relationship Id="rId3" Type="http://schemas.openxmlformats.org/officeDocument/2006/relationships/hyperlink" Target="http://esg.bnu.edu.cn/BNU_ESM_webs/htmls/index.html" TargetMode="External"/><Relationship Id="rId21" Type="http://schemas.openxmlformats.org/officeDocument/2006/relationships/hyperlink" Target="https://verc.enes.org/models/earthsystem-models/ncc/noresm" TargetMode="External"/><Relationship Id="rId7" Type="http://schemas.openxmlformats.org/officeDocument/2006/relationships/hyperlink" Target="http://www.atmos-chem-phys.net/12/6377/2012/acp-12-6377-2012.html" TargetMode="External"/><Relationship Id="rId12" Type="http://schemas.openxmlformats.org/officeDocument/2006/relationships/hyperlink" Target="http://link.springer.com/article/10.1134%2FS000143381004002X" TargetMode="External"/><Relationship Id="rId17" Type="http://schemas.openxmlformats.org/officeDocument/2006/relationships/hyperlink" Target="http://www.geosci-model-dev.net/4/845/2011/gmd-4-845-2011.pdf" TargetMode="External"/><Relationship Id="rId2" Type="http://schemas.openxmlformats.org/officeDocument/2006/relationships/hyperlink" Target="http://forecast.bcccsm.ncc-cma.net/web/channel-63.htm" TargetMode="External"/><Relationship Id="rId16" Type="http://schemas.openxmlformats.org/officeDocument/2006/relationships/hyperlink" Target="http://journals.ametsoc.org/doi/pdf/10.1175/2010JCLI3679.1" TargetMode="External"/><Relationship Id="rId20" Type="http://schemas.openxmlformats.org/officeDocument/2006/relationships/hyperlink" Target="http://folk.uib.no/ngfhd/EarthClim/index.htm" TargetMode="External"/><Relationship Id="rId1" Type="http://schemas.openxmlformats.org/officeDocument/2006/relationships/hyperlink" Target="http://forecast.bcccsm.ncc-cma.net/web/channel-43.htm" TargetMode="External"/><Relationship Id="rId6" Type="http://schemas.openxmlformats.org/officeDocument/2006/relationships/hyperlink" Target="http://www.cnrm-game.fr/spip.php?article126&amp;lang=en" TargetMode="External"/><Relationship Id="rId11" Type="http://schemas.openxmlformats.org/officeDocument/2006/relationships/hyperlink" Target="https://verc.enes.org/models/earthsystem-models/metoffice-hadley-centre/hadgem2-es" TargetMode="External"/><Relationship Id="rId5" Type="http://schemas.openxmlformats.org/officeDocument/2006/relationships/hyperlink" Target="http://journals.ametsoc.org/doi/pdf/10.1175/2011JCLI4083.1" TargetMode="External"/><Relationship Id="rId15" Type="http://schemas.openxmlformats.org/officeDocument/2006/relationships/hyperlink" Target="http://icmc.ipsl.fr/index.php/icmc-projects/icmc-international-projects/international-project-cmip5" TargetMode="External"/><Relationship Id="rId10" Type="http://schemas.openxmlformats.org/officeDocument/2006/relationships/hyperlink" Target="https://verc.enes.org/models/earthsystem-models/metoffice-hadley-centre/hadgem2-es" TargetMode="External"/><Relationship Id="rId19" Type="http://schemas.openxmlformats.org/officeDocument/2006/relationships/hyperlink" Target="https://www.jstage.jst.go.jp/article/jmsj/90A/0/90A_2012-A02/_article" TargetMode="External"/><Relationship Id="rId4" Type="http://schemas.openxmlformats.org/officeDocument/2006/relationships/hyperlink" Target="http://atmos-chem-phys-discuss.net/11/22893/2011/acpd-11-22893-2011.pdf" TargetMode="External"/><Relationship Id="rId9" Type="http://schemas.openxmlformats.org/officeDocument/2006/relationships/hyperlink" Target="http://www.gfdl.noaa.gov/earth-system-model" TargetMode="External"/><Relationship Id="rId14" Type="http://schemas.openxmlformats.org/officeDocument/2006/relationships/hyperlink" Target="http://icmc.ipsl.fr/index.php/icmc-projects/icmc-international-projects/international-project-cmip5" TargetMode="External"/><Relationship Id="rId22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44111-C376-40E1-A604-3E89D8E7BBE0}">
  <dimension ref="A1:AD1000"/>
  <sheetViews>
    <sheetView tabSelected="1" workbookViewId="0">
      <pane xSplit="1" ySplit="1" topLeftCell="B92" activePane="bottomRight" state="frozen"/>
      <selection pane="topRight" activeCell="B1" sqref="B1"/>
      <selection pane="bottomLeft" activeCell="A2" sqref="A2"/>
      <selection pane="bottomRight" activeCell="G98" sqref="G98"/>
    </sheetView>
  </sheetViews>
  <sheetFormatPr defaultColWidth="8.90625" defaultRowHeight="11.5" x14ac:dyDescent="0.25"/>
  <cols>
    <col min="1" max="1" width="8.90625" style="67"/>
    <col min="2" max="15" width="14.08984375" style="67" customWidth="1"/>
    <col min="16" max="16" width="8.90625" style="68"/>
    <col min="17" max="22" width="16.08984375" style="68" customWidth="1"/>
    <col min="23" max="30" width="15.08984375" style="67" customWidth="1"/>
    <col min="31" max="16384" width="8.90625" style="67"/>
  </cols>
  <sheetData>
    <row r="1" spans="1:30" s="63" customFormat="1" ht="34.5" x14ac:dyDescent="0.25">
      <c r="A1" s="70" t="s">
        <v>188</v>
      </c>
      <c r="B1" s="70" t="s">
        <v>217</v>
      </c>
      <c r="C1" s="70" t="s">
        <v>218</v>
      </c>
      <c r="D1" s="70" t="s">
        <v>219</v>
      </c>
      <c r="E1" s="70" t="s">
        <v>220</v>
      </c>
      <c r="F1" s="70" t="s">
        <v>221</v>
      </c>
      <c r="G1" s="70" t="s">
        <v>222</v>
      </c>
      <c r="H1" s="70" t="s">
        <v>223</v>
      </c>
      <c r="I1" s="70" t="s">
        <v>224</v>
      </c>
      <c r="J1" s="70" t="s">
        <v>196</v>
      </c>
      <c r="K1" s="70" t="s">
        <v>197</v>
      </c>
      <c r="L1" s="70" t="s">
        <v>198</v>
      </c>
      <c r="M1" s="70" t="s">
        <v>199</v>
      </c>
      <c r="N1" s="70" t="s">
        <v>200</v>
      </c>
      <c r="O1" s="70" t="s">
        <v>201</v>
      </c>
      <c r="P1" s="71" t="s">
        <v>202</v>
      </c>
      <c r="Q1" s="71" t="s">
        <v>203</v>
      </c>
      <c r="R1" s="71" t="s">
        <v>204</v>
      </c>
      <c r="S1" s="71" t="s">
        <v>205</v>
      </c>
      <c r="T1" s="71" t="s">
        <v>206</v>
      </c>
      <c r="U1" s="71" t="s">
        <v>207</v>
      </c>
      <c r="V1" s="71" t="s">
        <v>208</v>
      </c>
      <c r="W1" s="70" t="s">
        <v>209</v>
      </c>
      <c r="X1" s="70" t="s">
        <v>210</v>
      </c>
      <c r="Y1" s="70" t="s">
        <v>211</v>
      </c>
      <c r="Z1" s="70" t="s">
        <v>212</v>
      </c>
      <c r="AA1" s="70" t="s">
        <v>213</v>
      </c>
      <c r="AB1" s="70" t="s">
        <v>214</v>
      </c>
      <c r="AC1" s="70" t="s">
        <v>215</v>
      </c>
      <c r="AD1" s="70" t="s">
        <v>216</v>
      </c>
    </row>
    <row r="2" spans="1:30" x14ac:dyDescent="0.25">
      <c r="A2" s="72">
        <v>20001</v>
      </c>
      <c r="B2" s="64">
        <v>42.8</v>
      </c>
      <c r="C2" s="64">
        <v>47.17</v>
      </c>
      <c r="D2" s="64">
        <v>54.59</v>
      </c>
      <c r="E2" s="78">
        <v>3.48</v>
      </c>
      <c r="F2" s="78">
        <v>5.13</v>
      </c>
      <c r="G2" s="64">
        <v>19080</v>
      </c>
      <c r="H2" s="69">
        <v>0.82</v>
      </c>
      <c r="I2" s="65">
        <v>0.99</v>
      </c>
      <c r="J2" s="65">
        <v>14.3</v>
      </c>
      <c r="K2" s="65">
        <v>-3.1</v>
      </c>
      <c r="L2" s="66">
        <v>-0.3</v>
      </c>
      <c r="M2" s="65">
        <v>-5.6</v>
      </c>
      <c r="N2" s="65">
        <v>-4</v>
      </c>
      <c r="O2" s="66">
        <v>-0.4</v>
      </c>
      <c r="P2" s="73">
        <v>-7.7</v>
      </c>
      <c r="Q2" s="74">
        <v>14.6</v>
      </c>
      <c r="R2" s="74">
        <v>25.8</v>
      </c>
      <c r="S2" s="74">
        <v>65.5</v>
      </c>
      <c r="T2" s="74">
        <v>-1.6</v>
      </c>
      <c r="U2" s="74">
        <v>45.2</v>
      </c>
      <c r="V2" s="74">
        <v>112.9</v>
      </c>
      <c r="W2" s="75">
        <v>3.1</v>
      </c>
      <c r="X2" s="75">
        <v>13.31</v>
      </c>
      <c r="Y2" s="75">
        <v>0.39</v>
      </c>
      <c r="Z2" s="75">
        <v>1.96</v>
      </c>
      <c r="AA2" s="75">
        <v>-0.89</v>
      </c>
      <c r="AB2" s="75">
        <v>0.79</v>
      </c>
      <c r="AC2" s="75">
        <v>2.6</v>
      </c>
      <c r="AD2" s="75">
        <v>-1.26</v>
      </c>
    </row>
    <row r="3" spans="1:30" x14ac:dyDescent="0.25">
      <c r="A3" s="72">
        <v>20003</v>
      </c>
      <c r="B3" s="64">
        <v>46.11</v>
      </c>
      <c r="C3" s="64">
        <v>54.29</v>
      </c>
      <c r="D3" s="64">
        <v>64.03</v>
      </c>
      <c r="E3" s="78">
        <v>3.96</v>
      </c>
      <c r="F3" s="78">
        <v>5.85</v>
      </c>
      <c r="G3" s="64">
        <v>12067</v>
      </c>
      <c r="H3" s="69">
        <v>0.99</v>
      </c>
      <c r="I3" s="65">
        <v>1</v>
      </c>
      <c r="J3" s="65">
        <v>14.7</v>
      </c>
      <c r="K3" s="65">
        <v>-3.1</v>
      </c>
      <c r="L3" s="66">
        <v>0.3</v>
      </c>
      <c r="M3" s="65">
        <v>-5.5</v>
      </c>
      <c r="N3" s="65">
        <v>-4.0999999999999996</v>
      </c>
      <c r="O3" s="66">
        <v>-1</v>
      </c>
      <c r="P3" s="73">
        <v>-7.5</v>
      </c>
      <c r="Q3" s="74">
        <v>14.3</v>
      </c>
      <c r="R3" s="74">
        <v>25.3</v>
      </c>
      <c r="S3" s="74">
        <v>65</v>
      </c>
      <c r="T3" s="74">
        <v>-1.8</v>
      </c>
      <c r="U3" s="74">
        <v>44.2</v>
      </c>
      <c r="V3" s="74">
        <v>111.8</v>
      </c>
      <c r="W3" s="75">
        <v>2.7</v>
      </c>
      <c r="X3" s="75">
        <v>12.49</v>
      </c>
      <c r="Y3" s="75">
        <v>0.37</v>
      </c>
      <c r="Z3" s="75">
        <v>1.79</v>
      </c>
      <c r="AA3" s="75">
        <v>-0.78</v>
      </c>
      <c r="AB3" s="75">
        <v>0.75</v>
      </c>
      <c r="AC3" s="75">
        <v>2.38</v>
      </c>
      <c r="AD3" s="75">
        <v>-1.2</v>
      </c>
    </row>
    <row r="4" spans="1:30" x14ac:dyDescent="0.25">
      <c r="A4" s="72">
        <v>20005</v>
      </c>
      <c r="B4" s="64">
        <v>43.57</v>
      </c>
      <c r="C4" s="64">
        <v>54.36</v>
      </c>
      <c r="D4" s="64">
        <v>64.319999999999993</v>
      </c>
      <c r="E4" s="78">
        <v>3.91</v>
      </c>
      <c r="F4" s="78">
        <v>5.66</v>
      </c>
      <c r="G4" s="64">
        <v>2132</v>
      </c>
      <c r="H4" s="69">
        <v>0.99</v>
      </c>
      <c r="I4" s="65">
        <v>1</v>
      </c>
      <c r="J4" s="65">
        <v>17.600000000000001</v>
      </c>
      <c r="K4" s="65">
        <v>-3.2</v>
      </c>
      <c r="L4" s="66">
        <v>0.3</v>
      </c>
      <c r="M4" s="65">
        <v>-5.2</v>
      </c>
      <c r="N4" s="65">
        <v>-4.2</v>
      </c>
      <c r="O4" s="66">
        <v>-1</v>
      </c>
      <c r="P4" s="73">
        <v>-7.8</v>
      </c>
      <c r="Q4" s="74">
        <v>20.100000000000001</v>
      </c>
      <c r="R4" s="74">
        <v>26.3</v>
      </c>
      <c r="S4" s="74">
        <v>70.900000000000006</v>
      </c>
      <c r="T4" s="74">
        <v>-3.7</v>
      </c>
      <c r="U4" s="74">
        <v>44.1</v>
      </c>
      <c r="V4" s="74">
        <v>116.3</v>
      </c>
      <c r="W4" s="75">
        <v>3.9</v>
      </c>
      <c r="X4" s="75">
        <v>11.34</v>
      </c>
      <c r="Y4" s="75">
        <v>0.51</v>
      </c>
      <c r="Z4" s="75">
        <v>2.35</v>
      </c>
      <c r="AA4" s="75">
        <v>-0.66</v>
      </c>
      <c r="AB4" s="75">
        <v>0.88</v>
      </c>
      <c r="AC4" s="75">
        <v>2.5499999999999998</v>
      </c>
      <c r="AD4" s="75">
        <v>-1.1399999999999999</v>
      </c>
    </row>
    <row r="5" spans="1:30" x14ac:dyDescent="0.25">
      <c r="A5" s="72">
        <v>20007</v>
      </c>
      <c r="B5" s="64">
        <v>32.46</v>
      </c>
      <c r="C5" s="64">
        <v>41.35</v>
      </c>
      <c r="D5" s="64">
        <v>46.27</v>
      </c>
      <c r="E5" s="78">
        <v>4.55</v>
      </c>
      <c r="F5" s="78">
        <v>7.45</v>
      </c>
      <c r="G5" s="64">
        <v>108392</v>
      </c>
      <c r="H5" s="69">
        <v>0.41</v>
      </c>
      <c r="I5" s="65">
        <v>0.71</v>
      </c>
      <c r="J5" s="65">
        <v>16.3</v>
      </c>
      <c r="K5" s="65">
        <v>-3</v>
      </c>
      <c r="L5" s="66">
        <v>-0.4</v>
      </c>
      <c r="M5" s="65">
        <v>-5</v>
      </c>
      <c r="N5" s="65">
        <v>-3.9</v>
      </c>
      <c r="O5" s="66">
        <v>-1.7</v>
      </c>
      <c r="P5" s="73">
        <v>-6.3</v>
      </c>
      <c r="Q5" s="74">
        <v>60.3</v>
      </c>
      <c r="R5" s="74">
        <v>43.4</v>
      </c>
      <c r="S5" s="74">
        <v>74.400000000000006</v>
      </c>
      <c r="T5" s="74">
        <v>5</v>
      </c>
      <c r="U5" s="74">
        <v>71</v>
      </c>
      <c r="V5" s="74">
        <v>136.19999999999999</v>
      </c>
      <c r="W5" s="75">
        <v>10</v>
      </c>
      <c r="X5" s="75">
        <v>8.83</v>
      </c>
      <c r="Y5" s="75">
        <v>0.41</v>
      </c>
      <c r="Z5" s="75">
        <v>1.21</v>
      </c>
      <c r="AA5" s="75">
        <v>-0.22</v>
      </c>
      <c r="AB5" s="75">
        <v>0.51</v>
      </c>
      <c r="AC5" s="75">
        <v>2.27</v>
      </c>
      <c r="AD5" s="75">
        <v>-1.61</v>
      </c>
    </row>
    <row r="6" spans="1:30" x14ac:dyDescent="0.25">
      <c r="A6" s="72">
        <v>20009</v>
      </c>
      <c r="B6" s="64">
        <v>41.32</v>
      </c>
      <c r="C6" s="64">
        <v>46.7</v>
      </c>
      <c r="D6" s="64">
        <v>52.95</v>
      </c>
      <c r="E6" s="78">
        <v>-0.27</v>
      </c>
      <c r="F6" s="78">
        <v>-0.48</v>
      </c>
      <c r="G6" s="64">
        <v>149340</v>
      </c>
      <c r="H6" s="69">
        <v>0.8</v>
      </c>
      <c r="I6" s="65">
        <v>0.97</v>
      </c>
      <c r="J6" s="65">
        <v>21.3</v>
      </c>
      <c r="K6" s="65">
        <v>-3.6</v>
      </c>
      <c r="L6" s="66">
        <v>-0.6</v>
      </c>
      <c r="M6" s="65">
        <v>-5.7</v>
      </c>
      <c r="N6" s="65">
        <v>-4.7</v>
      </c>
      <c r="O6" s="66">
        <v>-2.2000000000000002</v>
      </c>
      <c r="P6" s="73">
        <v>-7.6</v>
      </c>
      <c r="Q6" s="74">
        <v>42.3</v>
      </c>
      <c r="R6" s="74">
        <v>34</v>
      </c>
      <c r="S6" s="74">
        <v>62.6</v>
      </c>
      <c r="T6" s="74">
        <v>1.6</v>
      </c>
      <c r="U6" s="74">
        <v>55.4</v>
      </c>
      <c r="V6" s="74">
        <v>121.3</v>
      </c>
      <c r="W6" s="75">
        <v>3.6</v>
      </c>
      <c r="X6" s="75">
        <v>8.27</v>
      </c>
      <c r="Y6" s="75">
        <v>0.49</v>
      </c>
      <c r="Z6" s="75">
        <v>1.34</v>
      </c>
      <c r="AA6" s="75">
        <v>-0.59</v>
      </c>
      <c r="AB6" s="75">
        <v>0.41</v>
      </c>
      <c r="AC6" s="75">
        <v>2.56</v>
      </c>
      <c r="AD6" s="75">
        <v>-0.95</v>
      </c>
    </row>
    <row r="7" spans="1:30" x14ac:dyDescent="0.25">
      <c r="A7" s="72">
        <v>20011</v>
      </c>
      <c r="B7" s="64">
        <v>48.87</v>
      </c>
      <c r="C7" s="64">
        <v>56.35</v>
      </c>
      <c r="D7" s="64">
        <v>69.5</v>
      </c>
      <c r="E7" s="78">
        <v>0.76</v>
      </c>
      <c r="F7" s="78">
        <v>0.92</v>
      </c>
      <c r="G7" s="64">
        <v>5988</v>
      </c>
      <c r="H7" s="69">
        <v>1</v>
      </c>
      <c r="I7" s="65">
        <v>1</v>
      </c>
      <c r="J7" s="65">
        <v>13.5</v>
      </c>
      <c r="K7" s="65">
        <v>-3.1</v>
      </c>
      <c r="L7" s="66">
        <v>0</v>
      </c>
      <c r="M7" s="65">
        <v>-5.6</v>
      </c>
      <c r="N7" s="65">
        <v>-4.0999999999999996</v>
      </c>
      <c r="O7" s="66">
        <v>-0.8</v>
      </c>
      <c r="P7" s="73">
        <v>-7.2</v>
      </c>
      <c r="Q7" s="74">
        <v>16.399999999999999</v>
      </c>
      <c r="R7" s="74">
        <v>26.7</v>
      </c>
      <c r="S7" s="74">
        <v>70.7</v>
      </c>
      <c r="T7" s="74">
        <v>-1.4</v>
      </c>
      <c r="U7" s="74">
        <v>46.8</v>
      </c>
      <c r="V7" s="74">
        <v>116.7</v>
      </c>
      <c r="W7" s="75">
        <v>2.5</v>
      </c>
      <c r="X7" s="75">
        <v>14.08</v>
      </c>
      <c r="Y7" s="75">
        <v>0.38</v>
      </c>
      <c r="Z7" s="75">
        <v>2.02</v>
      </c>
      <c r="AA7" s="75">
        <v>-1.07</v>
      </c>
      <c r="AB7" s="75">
        <v>0.82</v>
      </c>
      <c r="AC7" s="75">
        <v>2.64</v>
      </c>
      <c r="AD7" s="75">
        <v>-1.21</v>
      </c>
    </row>
    <row r="8" spans="1:30" x14ac:dyDescent="0.25">
      <c r="A8" s="72">
        <v>20013</v>
      </c>
      <c r="B8" s="64">
        <v>52.71</v>
      </c>
      <c r="C8" s="64">
        <v>67.209999999999994</v>
      </c>
      <c r="D8" s="64">
        <v>80.41</v>
      </c>
      <c r="E8" s="78">
        <v>3.86</v>
      </c>
      <c r="F8" s="78">
        <v>5.54</v>
      </c>
      <c r="G8" s="64">
        <v>3067</v>
      </c>
      <c r="H8" s="69">
        <v>1</v>
      </c>
      <c r="I8" s="65">
        <v>1</v>
      </c>
      <c r="J8" s="65">
        <v>21.4</v>
      </c>
      <c r="K8" s="65">
        <v>-3.5</v>
      </c>
      <c r="L8" s="66">
        <v>0.4</v>
      </c>
      <c r="M8" s="65">
        <v>-5.7</v>
      </c>
      <c r="N8" s="65">
        <v>-4.8</v>
      </c>
      <c r="O8" s="66">
        <v>-1.5</v>
      </c>
      <c r="P8" s="73">
        <v>-8.5</v>
      </c>
      <c r="Q8" s="74">
        <v>21.7</v>
      </c>
      <c r="R8" s="74">
        <v>26.1</v>
      </c>
      <c r="S8" s="74">
        <v>69.7</v>
      </c>
      <c r="T8" s="74">
        <v>-3.5</v>
      </c>
      <c r="U8" s="74">
        <v>42.8</v>
      </c>
      <c r="V8" s="74">
        <v>112.5</v>
      </c>
      <c r="W8" s="75">
        <v>5.2</v>
      </c>
      <c r="X8" s="75">
        <v>10.72</v>
      </c>
      <c r="Y8" s="75">
        <v>0.51</v>
      </c>
      <c r="Z8" s="75">
        <v>2.38</v>
      </c>
      <c r="AA8" s="75">
        <v>-0.75</v>
      </c>
      <c r="AB8" s="75">
        <v>0.87</v>
      </c>
      <c r="AC8" s="75">
        <v>2.6</v>
      </c>
      <c r="AD8" s="75">
        <v>-1.7</v>
      </c>
    </row>
    <row r="9" spans="1:30" x14ac:dyDescent="0.25">
      <c r="A9" s="72">
        <v>20015</v>
      </c>
      <c r="B9" s="64">
        <v>44.15</v>
      </c>
      <c r="C9" s="64">
        <v>48.13</v>
      </c>
      <c r="D9" s="64">
        <v>54.96</v>
      </c>
      <c r="E9" s="78">
        <v>0.69</v>
      </c>
      <c r="F9" s="78">
        <v>0.78</v>
      </c>
      <c r="G9" s="64">
        <v>42244</v>
      </c>
      <c r="H9" s="69">
        <v>0.87</v>
      </c>
      <c r="I9" s="65">
        <v>0.99</v>
      </c>
      <c r="J9" s="65">
        <v>14.9</v>
      </c>
      <c r="K9" s="65">
        <v>-2.8</v>
      </c>
      <c r="L9" s="66">
        <v>-0.3</v>
      </c>
      <c r="M9" s="65">
        <v>-5.3</v>
      </c>
      <c r="N9" s="65">
        <v>-3.6</v>
      </c>
      <c r="O9" s="66">
        <v>-1.7</v>
      </c>
      <c r="P9" s="73">
        <v>-6.8</v>
      </c>
      <c r="Q9" s="74">
        <v>23.5</v>
      </c>
      <c r="R9" s="74">
        <v>27.9</v>
      </c>
      <c r="S9" s="74">
        <v>55.2</v>
      </c>
      <c r="T9" s="74">
        <v>-3.9</v>
      </c>
      <c r="U9" s="74">
        <v>48.9</v>
      </c>
      <c r="V9" s="74">
        <v>109.3</v>
      </c>
      <c r="W9" s="75">
        <v>1</v>
      </c>
      <c r="X9" s="75">
        <v>11.34</v>
      </c>
      <c r="Y9" s="75">
        <v>0.45</v>
      </c>
      <c r="Z9" s="75">
        <v>1.68</v>
      </c>
      <c r="AA9" s="75">
        <v>-0.35</v>
      </c>
      <c r="AB9" s="75">
        <v>0.64</v>
      </c>
      <c r="AC9" s="75">
        <v>2.34</v>
      </c>
      <c r="AD9" s="75">
        <v>-0.91</v>
      </c>
    </row>
    <row r="10" spans="1:30" x14ac:dyDescent="0.25">
      <c r="A10" s="72">
        <v>20017</v>
      </c>
      <c r="B10" s="64">
        <v>45.63</v>
      </c>
      <c r="C10" s="64">
        <v>52.15</v>
      </c>
      <c r="D10" s="64">
        <v>62.24</v>
      </c>
      <c r="E10" s="78">
        <v>1.27</v>
      </c>
      <c r="F10" s="78">
        <v>2.09</v>
      </c>
      <c r="G10" s="64">
        <v>8721</v>
      </c>
      <c r="H10" s="69">
        <v>0.97</v>
      </c>
      <c r="I10" s="65">
        <v>1</v>
      </c>
      <c r="J10" s="65">
        <v>17.2</v>
      </c>
      <c r="K10" s="65">
        <v>-3</v>
      </c>
      <c r="L10" s="66">
        <v>-0.2</v>
      </c>
      <c r="M10" s="65">
        <v>-5.6</v>
      </c>
      <c r="N10" s="65">
        <v>-4</v>
      </c>
      <c r="O10" s="66">
        <v>-1.1000000000000001</v>
      </c>
      <c r="P10" s="73">
        <v>-7.1</v>
      </c>
      <c r="Q10" s="74">
        <v>21.9</v>
      </c>
      <c r="R10" s="74">
        <v>25.8</v>
      </c>
      <c r="S10" s="74">
        <v>57.1</v>
      </c>
      <c r="T10" s="74">
        <v>-4.3</v>
      </c>
      <c r="U10" s="74">
        <v>44.2</v>
      </c>
      <c r="V10" s="74">
        <v>107.8</v>
      </c>
      <c r="W10" s="75">
        <v>0.4</v>
      </c>
      <c r="X10" s="75">
        <v>10.92</v>
      </c>
      <c r="Y10" s="75">
        <v>0.45</v>
      </c>
      <c r="Z10" s="75">
        <v>2.33</v>
      </c>
      <c r="AA10" s="75">
        <v>-0.5</v>
      </c>
      <c r="AB10" s="75">
        <v>0.65</v>
      </c>
      <c r="AC10" s="75">
        <v>2.16</v>
      </c>
      <c r="AD10" s="75">
        <v>-0.75</v>
      </c>
    </row>
    <row r="11" spans="1:30" x14ac:dyDescent="0.25">
      <c r="A11" s="72">
        <v>20019</v>
      </c>
      <c r="B11" s="64">
        <v>43.06</v>
      </c>
      <c r="C11" s="64">
        <v>40.81</v>
      </c>
      <c r="D11" s="64">
        <v>46.82</v>
      </c>
      <c r="E11" s="78">
        <v>-0.9</v>
      </c>
      <c r="F11" s="78">
        <v>-0.65</v>
      </c>
      <c r="G11" s="64">
        <v>3666</v>
      </c>
      <c r="H11" s="69">
        <v>0.37</v>
      </c>
      <c r="I11" s="65">
        <v>0.75</v>
      </c>
      <c r="J11" s="65">
        <v>14.5</v>
      </c>
      <c r="K11" s="65">
        <v>-2.7</v>
      </c>
      <c r="L11" s="66">
        <v>-0.5</v>
      </c>
      <c r="M11" s="65">
        <v>-4.7</v>
      </c>
      <c r="N11" s="65">
        <v>-3.4</v>
      </c>
      <c r="O11" s="66">
        <v>-1</v>
      </c>
      <c r="P11" s="73">
        <v>-7.1</v>
      </c>
      <c r="Q11" s="74">
        <v>23.8</v>
      </c>
      <c r="R11" s="74">
        <v>32.799999999999997</v>
      </c>
      <c r="S11" s="74">
        <v>66.5</v>
      </c>
      <c r="T11" s="74">
        <v>2.8</v>
      </c>
      <c r="U11" s="74">
        <v>56.6</v>
      </c>
      <c r="V11" s="74">
        <v>126.4</v>
      </c>
      <c r="W11" s="75">
        <v>9.6999999999999993</v>
      </c>
      <c r="X11" s="75">
        <v>13.04</v>
      </c>
      <c r="Y11" s="75">
        <v>0.39</v>
      </c>
      <c r="Z11" s="75">
        <v>2.57</v>
      </c>
      <c r="AA11" s="75">
        <v>-0.74</v>
      </c>
      <c r="AB11" s="75">
        <v>0.71</v>
      </c>
      <c r="AC11" s="75">
        <v>2.66</v>
      </c>
      <c r="AD11" s="75">
        <v>-2.0299999999999998</v>
      </c>
    </row>
    <row r="12" spans="1:30" x14ac:dyDescent="0.25">
      <c r="A12" s="72">
        <v>20021</v>
      </c>
      <c r="B12" s="64">
        <v>51.01</v>
      </c>
      <c r="C12" s="64">
        <v>57.25</v>
      </c>
      <c r="D12" s="64">
        <v>67.91</v>
      </c>
      <c r="E12" s="78">
        <v>0.5</v>
      </c>
      <c r="F12" s="78">
        <v>0.2</v>
      </c>
      <c r="G12" s="64">
        <v>53466</v>
      </c>
      <c r="H12" s="69">
        <v>1</v>
      </c>
      <c r="I12" s="65">
        <v>1</v>
      </c>
      <c r="J12" s="65">
        <v>12.6</v>
      </c>
      <c r="K12" s="65">
        <v>-2.8</v>
      </c>
      <c r="L12" s="66">
        <v>-1.1000000000000001</v>
      </c>
      <c r="M12" s="65">
        <v>-5.0999999999999996</v>
      </c>
      <c r="N12" s="65">
        <v>-3.6</v>
      </c>
      <c r="O12" s="66">
        <v>-0.9</v>
      </c>
      <c r="P12" s="73">
        <v>-6.5</v>
      </c>
      <c r="Q12" s="74">
        <v>14.3</v>
      </c>
      <c r="R12" s="74">
        <v>27.1</v>
      </c>
      <c r="S12" s="74">
        <v>65.5</v>
      </c>
      <c r="T12" s="74">
        <v>-2.4</v>
      </c>
      <c r="U12" s="74">
        <v>47.6</v>
      </c>
      <c r="V12" s="74">
        <v>117.3</v>
      </c>
      <c r="W12" s="75">
        <v>5.3</v>
      </c>
      <c r="X12" s="75">
        <v>14.79</v>
      </c>
      <c r="Y12" s="75">
        <v>0.27</v>
      </c>
      <c r="Z12" s="75">
        <v>2.83</v>
      </c>
      <c r="AA12" s="75">
        <v>-1.0900000000000001</v>
      </c>
      <c r="AB12" s="75">
        <v>0.76</v>
      </c>
      <c r="AC12" s="75">
        <v>2.85</v>
      </c>
      <c r="AD12" s="75">
        <v>-1.69</v>
      </c>
    </row>
    <row r="13" spans="1:30" x14ac:dyDescent="0.25">
      <c r="A13" s="72">
        <v>20023</v>
      </c>
      <c r="B13" s="64">
        <v>46</v>
      </c>
      <c r="C13" s="64">
        <v>40.799999999999997</v>
      </c>
      <c r="D13" s="64">
        <v>41.15</v>
      </c>
      <c r="E13" s="78">
        <v>-2.93</v>
      </c>
      <c r="F13" s="78">
        <v>-4.46</v>
      </c>
      <c r="G13" s="64">
        <v>112608</v>
      </c>
      <c r="H13" s="69">
        <v>0.37</v>
      </c>
      <c r="I13" s="65">
        <v>0.32</v>
      </c>
      <c r="J13" s="65">
        <v>33.299999999999997</v>
      </c>
      <c r="K13" s="65">
        <v>-4.3</v>
      </c>
      <c r="L13" s="66">
        <v>-0.6</v>
      </c>
      <c r="M13" s="65">
        <v>-6.7</v>
      </c>
      <c r="N13" s="65">
        <v>-5.8</v>
      </c>
      <c r="O13" s="66">
        <v>-1.4</v>
      </c>
      <c r="P13" s="73">
        <v>-8.6</v>
      </c>
      <c r="Q13" s="74">
        <v>30.3</v>
      </c>
      <c r="R13" s="74">
        <v>22.6</v>
      </c>
      <c r="S13" s="74">
        <v>51.2</v>
      </c>
      <c r="T13" s="74">
        <v>-0.7</v>
      </c>
      <c r="U13" s="74">
        <v>40.1</v>
      </c>
      <c r="V13" s="74">
        <v>83.7</v>
      </c>
      <c r="W13" s="75">
        <v>11.6</v>
      </c>
      <c r="X13" s="75">
        <v>5.87</v>
      </c>
      <c r="Y13" s="75">
        <v>0.28999999999999998</v>
      </c>
      <c r="Z13" s="75">
        <v>0.82</v>
      </c>
      <c r="AA13" s="75">
        <v>-0.25</v>
      </c>
      <c r="AB13" s="75">
        <v>0.23</v>
      </c>
      <c r="AC13" s="75">
        <v>1.6</v>
      </c>
      <c r="AD13" s="75">
        <v>-0.85</v>
      </c>
    </row>
    <row r="14" spans="1:30" x14ac:dyDescent="0.25">
      <c r="A14" s="72">
        <v>20025</v>
      </c>
      <c r="B14" s="64">
        <v>37.5</v>
      </c>
      <c r="C14" s="64">
        <v>43.07</v>
      </c>
      <c r="D14" s="64">
        <v>49.45</v>
      </c>
      <c r="E14" s="78">
        <v>1.36</v>
      </c>
      <c r="F14" s="78">
        <v>2.37</v>
      </c>
      <c r="G14" s="64">
        <v>60425</v>
      </c>
      <c r="H14" s="69">
        <v>0.55000000000000004</v>
      </c>
      <c r="I14" s="65">
        <v>0.88</v>
      </c>
      <c r="J14" s="65">
        <v>22.8</v>
      </c>
      <c r="K14" s="65">
        <v>-3.9</v>
      </c>
      <c r="L14" s="66">
        <v>-0.7</v>
      </c>
      <c r="M14" s="65">
        <v>-6.9</v>
      </c>
      <c r="N14" s="65">
        <v>-5.0999999999999996</v>
      </c>
      <c r="O14" s="66">
        <v>-2.2999999999999998</v>
      </c>
      <c r="P14" s="73">
        <v>-7.8</v>
      </c>
      <c r="Q14" s="74">
        <v>74.2</v>
      </c>
      <c r="R14" s="74">
        <v>41.4</v>
      </c>
      <c r="S14" s="74">
        <v>68.099999999999994</v>
      </c>
      <c r="T14" s="74">
        <v>8.1999999999999993</v>
      </c>
      <c r="U14" s="74">
        <v>67</v>
      </c>
      <c r="V14" s="74">
        <v>125.8</v>
      </c>
      <c r="W14" s="75">
        <v>15.7</v>
      </c>
      <c r="X14" s="75">
        <v>6.71</v>
      </c>
      <c r="Y14" s="75">
        <v>0.43</v>
      </c>
      <c r="Z14" s="75">
        <v>0.92</v>
      </c>
      <c r="AA14" s="75">
        <v>-0.23</v>
      </c>
      <c r="AB14" s="75">
        <v>0.34</v>
      </c>
      <c r="AC14" s="75">
        <v>1.89</v>
      </c>
      <c r="AD14" s="75">
        <v>-1.48</v>
      </c>
    </row>
    <row r="15" spans="1:30" x14ac:dyDescent="0.25">
      <c r="A15" s="72">
        <v>20027</v>
      </c>
      <c r="B15" s="64">
        <v>47.2</v>
      </c>
      <c r="C15" s="64">
        <v>56.44</v>
      </c>
      <c r="D15" s="64">
        <v>65.27</v>
      </c>
      <c r="E15" s="78">
        <v>0.11</v>
      </c>
      <c r="F15" s="78">
        <v>-0.36</v>
      </c>
      <c r="G15" s="64">
        <v>66171</v>
      </c>
      <c r="H15" s="69">
        <v>1</v>
      </c>
      <c r="I15" s="65">
        <v>1</v>
      </c>
      <c r="J15" s="65">
        <v>19.2</v>
      </c>
      <c r="K15" s="65">
        <v>-3.3</v>
      </c>
      <c r="L15" s="66">
        <v>0</v>
      </c>
      <c r="M15" s="65">
        <v>-5.6</v>
      </c>
      <c r="N15" s="65">
        <v>-4.3</v>
      </c>
      <c r="O15" s="66">
        <v>-1.3</v>
      </c>
      <c r="P15" s="73">
        <v>-8</v>
      </c>
      <c r="Q15" s="74">
        <v>28.9</v>
      </c>
      <c r="R15" s="74">
        <v>31.2</v>
      </c>
      <c r="S15" s="74">
        <v>65</v>
      </c>
      <c r="T15" s="74">
        <v>1.1000000000000001</v>
      </c>
      <c r="U15" s="74">
        <v>50.9</v>
      </c>
      <c r="V15" s="74">
        <v>123.8</v>
      </c>
      <c r="W15" s="75">
        <v>3.9</v>
      </c>
      <c r="X15" s="75">
        <v>9.59</v>
      </c>
      <c r="Y15" s="75">
        <v>0.42</v>
      </c>
      <c r="Z15" s="75">
        <v>1.9</v>
      </c>
      <c r="AA15" s="75">
        <v>-0.7</v>
      </c>
      <c r="AB15" s="75">
        <v>0.65</v>
      </c>
      <c r="AC15" s="75">
        <v>2.14</v>
      </c>
      <c r="AD15" s="75">
        <v>-0.85</v>
      </c>
    </row>
    <row r="16" spans="1:30" x14ac:dyDescent="0.25">
      <c r="A16" s="72">
        <v>20029</v>
      </c>
      <c r="B16" s="64">
        <v>43.31</v>
      </c>
      <c r="C16" s="64">
        <v>54.59</v>
      </c>
      <c r="D16" s="64">
        <v>62.4</v>
      </c>
      <c r="E16" s="78">
        <v>2.61</v>
      </c>
      <c r="F16" s="78">
        <v>3.55</v>
      </c>
      <c r="G16" s="64">
        <v>92651</v>
      </c>
      <c r="H16" s="69">
        <v>0.99</v>
      </c>
      <c r="I16" s="65">
        <v>1</v>
      </c>
      <c r="J16" s="65">
        <v>20.7</v>
      </c>
      <c r="K16" s="65">
        <v>-3.4</v>
      </c>
      <c r="L16" s="66">
        <v>-0.2</v>
      </c>
      <c r="M16" s="65">
        <v>-5.5</v>
      </c>
      <c r="N16" s="65">
        <v>-4.5999999999999996</v>
      </c>
      <c r="O16" s="66">
        <v>-1.8</v>
      </c>
      <c r="P16" s="73">
        <v>-7.9</v>
      </c>
      <c r="Q16" s="74">
        <v>27.4</v>
      </c>
      <c r="R16" s="74">
        <v>27.8</v>
      </c>
      <c r="S16" s="74">
        <v>59.1</v>
      </c>
      <c r="T16" s="74">
        <v>-0.7</v>
      </c>
      <c r="U16" s="74">
        <v>45.1</v>
      </c>
      <c r="V16" s="74">
        <v>107.8</v>
      </c>
      <c r="W16" s="75">
        <v>3.9</v>
      </c>
      <c r="X16" s="75">
        <v>9.09</v>
      </c>
      <c r="Y16" s="75">
        <v>0.39</v>
      </c>
      <c r="Z16" s="75">
        <v>1.72</v>
      </c>
      <c r="AA16" s="75">
        <v>-0.81</v>
      </c>
      <c r="AB16" s="75">
        <v>0.54</v>
      </c>
      <c r="AC16" s="75">
        <v>2.19</v>
      </c>
      <c r="AD16" s="75">
        <v>-0.93</v>
      </c>
    </row>
    <row r="17" spans="1:30" x14ac:dyDescent="0.25">
      <c r="A17" s="72">
        <v>20031</v>
      </c>
      <c r="B17" s="64">
        <v>46.15</v>
      </c>
      <c r="C17" s="64">
        <v>58.1</v>
      </c>
      <c r="D17" s="64">
        <v>71.13</v>
      </c>
      <c r="E17" s="78">
        <v>2.6</v>
      </c>
      <c r="F17" s="78">
        <v>3.59</v>
      </c>
      <c r="G17" s="64">
        <v>14467</v>
      </c>
      <c r="H17" s="69">
        <v>1</v>
      </c>
      <c r="I17" s="65">
        <v>1</v>
      </c>
      <c r="J17" s="65">
        <v>15.4</v>
      </c>
      <c r="K17" s="65">
        <v>-3.1</v>
      </c>
      <c r="L17" s="66">
        <v>-0.3</v>
      </c>
      <c r="M17" s="65">
        <v>-5.4</v>
      </c>
      <c r="N17" s="65">
        <v>-4.0999999999999996</v>
      </c>
      <c r="O17" s="66">
        <v>-1</v>
      </c>
      <c r="P17" s="73">
        <v>-7.6</v>
      </c>
      <c r="Q17" s="74">
        <v>15.2</v>
      </c>
      <c r="R17" s="74">
        <v>22.3</v>
      </c>
      <c r="S17" s="74">
        <v>57.2</v>
      </c>
      <c r="T17" s="74">
        <v>-4.2</v>
      </c>
      <c r="U17" s="74">
        <v>39</v>
      </c>
      <c r="V17" s="74">
        <v>97.7</v>
      </c>
      <c r="W17" s="75">
        <v>2.2000000000000002</v>
      </c>
      <c r="X17" s="75">
        <v>12.01</v>
      </c>
      <c r="Y17" s="75">
        <v>0.36</v>
      </c>
      <c r="Z17" s="75">
        <v>1.79</v>
      </c>
      <c r="AA17" s="75">
        <v>-0.79</v>
      </c>
      <c r="AB17" s="75">
        <v>0.72</v>
      </c>
      <c r="AC17" s="75">
        <v>2.4300000000000002</v>
      </c>
      <c r="AD17" s="75">
        <v>-1.1000000000000001</v>
      </c>
    </row>
    <row r="18" spans="1:30" x14ac:dyDescent="0.25">
      <c r="A18" s="72">
        <v>20033</v>
      </c>
      <c r="B18" s="64">
        <v>32.68</v>
      </c>
      <c r="C18" s="64">
        <v>34.57</v>
      </c>
      <c r="D18" s="64">
        <v>37.159999999999997</v>
      </c>
      <c r="E18" s="78">
        <v>-0.9</v>
      </c>
      <c r="F18" s="78">
        <v>-1.87</v>
      </c>
      <c r="G18" s="64">
        <v>43555</v>
      </c>
      <c r="H18" s="69">
        <v>7.0000000000000007E-2</v>
      </c>
      <c r="I18" s="65">
        <v>0.1</v>
      </c>
      <c r="J18" s="65">
        <v>19.7</v>
      </c>
      <c r="K18" s="65">
        <v>-3.3</v>
      </c>
      <c r="L18" s="66">
        <v>-0.1</v>
      </c>
      <c r="M18" s="65">
        <v>-5.3</v>
      </c>
      <c r="N18" s="65">
        <v>-4.2</v>
      </c>
      <c r="O18" s="66">
        <v>-2.6</v>
      </c>
      <c r="P18" s="73">
        <v>-6.2</v>
      </c>
      <c r="Q18" s="74">
        <v>74.599999999999994</v>
      </c>
      <c r="R18" s="74">
        <v>44.7</v>
      </c>
      <c r="S18" s="74">
        <v>73</v>
      </c>
      <c r="T18" s="74">
        <v>8.3000000000000007</v>
      </c>
      <c r="U18" s="74">
        <v>71.900000000000006</v>
      </c>
      <c r="V18" s="74">
        <v>135.80000000000001</v>
      </c>
      <c r="W18" s="75">
        <v>15</v>
      </c>
      <c r="X18" s="75">
        <v>7.57</v>
      </c>
      <c r="Y18" s="75">
        <v>0.4</v>
      </c>
      <c r="Z18" s="75">
        <v>0.86</v>
      </c>
      <c r="AA18" s="75">
        <v>-0.19</v>
      </c>
      <c r="AB18" s="75">
        <v>0.37</v>
      </c>
      <c r="AC18" s="75">
        <v>1.96</v>
      </c>
      <c r="AD18" s="75">
        <v>-1.46</v>
      </c>
    </row>
    <row r="19" spans="1:30" x14ac:dyDescent="0.25">
      <c r="A19" s="72">
        <v>20035</v>
      </c>
      <c r="B19" s="64">
        <v>40</v>
      </c>
      <c r="C19" s="64">
        <v>41.58</v>
      </c>
      <c r="D19" s="64">
        <v>45.77</v>
      </c>
      <c r="E19" s="78">
        <v>1.43</v>
      </c>
      <c r="F19" s="78">
        <v>2.37</v>
      </c>
      <c r="G19" s="64">
        <v>76671</v>
      </c>
      <c r="H19" s="69">
        <v>0.43</v>
      </c>
      <c r="I19" s="65">
        <v>0.68</v>
      </c>
      <c r="J19" s="65">
        <v>13.5</v>
      </c>
      <c r="K19" s="65">
        <v>-2.6</v>
      </c>
      <c r="L19" s="66">
        <v>-0.8</v>
      </c>
      <c r="M19" s="65">
        <v>-5</v>
      </c>
      <c r="N19" s="65">
        <v>-3.2</v>
      </c>
      <c r="O19" s="66">
        <v>-0.9</v>
      </c>
      <c r="P19" s="73">
        <v>-6.3</v>
      </c>
      <c r="Q19" s="74">
        <v>28.1</v>
      </c>
      <c r="R19" s="74">
        <v>33.1</v>
      </c>
      <c r="S19" s="74">
        <v>62.9</v>
      </c>
      <c r="T19" s="74">
        <v>0.3</v>
      </c>
      <c r="U19" s="74">
        <v>58.2</v>
      </c>
      <c r="V19" s="74">
        <v>122.9</v>
      </c>
      <c r="W19" s="75">
        <v>5.9</v>
      </c>
      <c r="X19" s="75">
        <v>12.06</v>
      </c>
      <c r="Y19" s="75">
        <v>0.46</v>
      </c>
      <c r="Z19" s="75">
        <v>1.85</v>
      </c>
      <c r="AA19" s="75">
        <v>-0.46</v>
      </c>
      <c r="AB19" s="75">
        <v>0.71</v>
      </c>
      <c r="AC19" s="75">
        <v>2.37</v>
      </c>
      <c r="AD19" s="75">
        <v>-1.66</v>
      </c>
    </row>
    <row r="20" spans="1:30" x14ac:dyDescent="0.25">
      <c r="A20" s="72">
        <v>20037</v>
      </c>
      <c r="B20" s="64">
        <v>50.11</v>
      </c>
      <c r="C20" s="64">
        <v>55.48</v>
      </c>
      <c r="D20" s="64">
        <v>66.150000000000006</v>
      </c>
      <c r="E20" s="78">
        <v>2.69</v>
      </c>
      <c r="F20" s="78">
        <v>3.64</v>
      </c>
      <c r="G20" s="64">
        <v>19160</v>
      </c>
      <c r="H20" s="69">
        <v>1</v>
      </c>
      <c r="I20" s="65">
        <v>1</v>
      </c>
      <c r="J20" s="65">
        <v>12.5</v>
      </c>
      <c r="K20" s="65">
        <v>-3.1</v>
      </c>
      <c r="L20" s="66">
        <v>-0.8</v>
      </c>
      <c r="M20" s="65">
        <v>-5.2</v>
      </c>
      <c r="N20" s="65">
        <v>-3.8</v>
      </c>
      <c r="O20" s="66">
        <v>-0.7</v>
      </c>
      <c r="P20" s="73">
        <v>-6.7</v>
      </c>
      <c r="Q20" s="74">
        <v>16.100000000000001</v>
      </c>
      <c r="R20" s="74">
        <v>26.6</v>
      </c>
      <c r="S20" s="74">
        <v>67.5</v>
      </c>
      <c r="T20" s="74">
        <v>-2.1</v>
      </c>
      <c r="U20" s="74">
        <v>46.6</v>
      </c>
      <c r="V20" s="74">
        <v>115.9</v>
      </c>
      <c r="W20" s="75">
        <v>3.6</v>
      </c>
      <c r="X20" s="75">
        <v>14.5</v>
      </c>
      <c r="Y20" s="75">
        <v>0.32</v>
      </c>
      <c r="Z20" s="75">
        <v>2.54</v>
      </c>
      <c r="AA20" s="75">
        <v>-1.1000000000000001</v>
      </c>
      <c r="AB20" s="75">
        <v>0.75</v>
      </c>
      <c r="AC20" s="75">
        <v>2.74</v>
      </c>
      <c r="AD20" s="75">
        <v>-1.53</v>
      </c>
    </row>
    <row r="21" spans="1:30" x14ac:dyDescent="0.25">
      <c r="A21" s="72">
        <v>20039</v>
      </c>
      <c r="B21" s="64">
        <v>44.98</v>
      </c>
      <c r="C21" s="64">
        <v>47.33</v>
      </c>
      <c r="D21" s="64">
        <v>51.19</v>
      </c>
      <c r="E21" s="78">
        <v>-0.74</v>
      </c>
      <c r="F21" s="78">
        <v>-1.85</v>
      </c>
      <c r="G21" s="64">
        <v>93985</v>
      </c>
      <c r="H21" s="69">
        <v>0.83</v>
      </c>
      <c r="I21" s="65">
        <v>0.94</v>
      </c>
      <c r="J21" s="65">
        <v>33.1</v>
      </c>
      <c r="K21" s="65">
        <v>-4.4000000000000004</v>
      </c>
      <c r="L21" s="66">
        <v>-0.9</v>
      </c>
      <c r="M21" s="65">
        <v>-7.5</v>
      </c>
      <c r="N21" s="65">
        <v>-6.1</v>
      </c>
      <c r="O21" s="66">
        <v>-2.1</v>
      </c>
      <c r="P21" s="73">
        <v>-9.3000000000000007</v>
      </c>
      <c r="Q21" s="74">
        <v>36.299999999999997</v>
      </c>
      <c r="R21" s="74">
        <v>26.2</v>
      </c>
      <c r="S21" s="74">
        <v>56.9</v>
      </c>
      <c r="T21" s="74">
        <v>-0.3</v>
      </c>
      <c r="U21" s="74">
        <v>45.5</v>
      </c>
      <c r="V21" s="74">
        <v>103.6</v>
      </c>
      <c r="W21" s="75">
        <v>8.5</v>
      </c>
      <c r="X21" s="75">
        <v>6.8</v>
      </c>
      <c r="Y21" s="75">
        <v>0.36</v>
      </c>
      <c r="Z21" s="75">
        <v>1.49</v>
      </c>
      <c r="AA21" s="75">
        <v>-0.45</v>
      </c>
      <c r="AB21" s="75">
        <v>0.25</v>
      </c>
      <c r="AC21" s="75">
        <v>1.76</v>
      </c>
      <c r="AD21" s="75">
        <v>-1.22</v>
      </c>
    </row>
    <row r="22" spans="1:30" x14ac:dyDescent="0.25">
      <c r="A22" s="72">
        <v>20041</v>
      </c>
      <c r="B22" s="64">
        <v>47.61</v>
      </c>
      <c r="C22" s="64">
        <v>53.79</v>
      </c>
      <c r="D22" s="64">
        <v>62.09</v>
      </c>
      <c r="E22" s="78">
        <v>-1.1000000000000001</v>
      </c>
      <c r="F22" s="78">
        <v>-1.97</v>
      </c>
      <c r="G22" s="64">
        <v>133102</v>
      </c>
      <c r="H22" s="69">
        <v>0.99</v>
      </c>
      <c r="I22" s="65">
        <v>1</v>
      </c>
      <c r="J22" s="65">
        <v>18.899999999999999</v>
      </c>
      <c r="K22" s="65">
        <v>-3</v>
      </c>
      <c r="L22" s="66">
        <v>-0.2</v>
      </c>
      <c r="M22" s="65">
        <v>-5.2</v>
      </c>
      <c r="N22" s="65">
        <v>-4</v>
      </c>
      <c r="O22" s="66">
        <v>-1.7</v>
      </c>
      <c r="P22" s="73">
        <v>-7.7</v>
      </c>
      <c r="Q22" s="74">
        <v>32.200000000000003</v>
      </c>
      <c r="R22" s="74">
        <v>30.6</v>
      </c>
      <c r="S22" s="74">
        <v>63</v>
      </c>
      <c r="T22" s="74">
        <v>-0.5</v>
      </c>
      <c r="U22" s="74">
        <v>51</v>
      </c>
      <c r="V22" s="74">
        <v>120.5</v>
      </c>
      <c r="W22" s="75">
        <v>2</v>
      </c>
      <c r="X22" s="75">
        <v>10.1</v>
      </c>
      <c r="Y22" s="75">
        <v>0.5</v>
      </c>
      <c r="Z22" s="75">
        <v>2.36</v>
      </c>
      <c r="AA22" s="75">
        <v>-0.64</v>
      </c>
      <c r="AB22" s="75">
        <v>0.68</v>
      </c>
      <c r="AC22" s="75">
        <v>2.21</v>
      </c>
      <c r="AD22" s="75">
        <v>-0.97</v>
      </c>
    </row>
    <row r="23" spans="1:30" x14ac:dyDescent="0.25">
      <c r="A23" s="72">
        <v>20043</v>
      </c>
      <c r="B23" s="64" t="s">
        <v>225</v>
      </c>
      <c r="C23" s="64" t="s">
        <v>225</v>
      </c>
      <c r="D23" s="64" t="s">
        <v>225</v>
      </c>
      <c r="E23" s="78" t="s">
        <v>225</v>
      </c>
      <c r="F23" s="78" t="s">
        <v>225</v>
      </c>
      <c r="G23" s="64" t="s">
        <v>225</v>
      </c>
      <c r="H23" s="64" t="s">
        <v>225</v>
      </c>
      <c r="I23" s="65" t="s">
        <v>225</v>
      </c>
      <c r="J23" s="65">
        <v>18.899999999999999</v>
      </c>
      <c r="K23" s="65">
        <v>-3.6</v>
      </c>
      <c r="L23" s="66">
        <v>0.8</v>
      </c>
      <c r="M23" s="65">
        <v>-5.9</v>
      </c>
      <c r="N23" s="65">
        <v>-4.7</v>
      </c>
      <c r="O23" s="66">
        <v>-1.2</v>
      </c>
      <c r="P23" s="73">
        <v>-8.1</v>
      </c>
      <c r="Q23" s="74">
        <v>19</v>
      </c>
      <c r="R23" s="74">
        <v>24.8</v>
      </c>
      <c r="S23" s="74">
        <v>70.5</v>
      </c>
      <c r="T23" s="74">
        <v>-4.0999999999999996</v>
      </c>
      <c r="U23" s="74">
        <v>41.7</v>
      </c>
      <c r="V23" s="74">
        <v>109.6</v>
      </c>
      <c r="W23" s="75">
        <v>3.9</v>
      </c>
      <c r="X23" s="75">
        <v>11.11</v>
      </c>
      <c r="Y23" s="75">
        <v>0.53</v>
      </c>
      <c r="Z23" s="75">
        <v>2.44</v>
      </c>
      <c r="AA23" s="75">
        <v>-0.39</v>
      </c>
      <c r="AB23" s="75">
        <v>0.9</v>
      </c>
      <c r="AC23" s="75">
        <v>2.4900000000000002</v>
      </c>
      <c r="AD23" s="75">
        <v>-1.35</v>
      </c>
    </row>
    <row r="24" spans="1:30" x14ac:dyDescent="0.25">
      <c r="A24" s="72">
        <v>20045</v>
      </c>
      <c r="B24" s="64">
        <v>42.67</v>
      </c>
      <c r="C24" s="64">
        <v>50.32</v>
      </c>
      <c r="D24" s="64">
        <v>57.7</v>
      </c>
      <c r="E24" s="78">
        <v>2.81</v>
      </c>
      <c r="F24" s="78">
        <v>3.99</v>
      </c>
      <c r="G24" s="64">
        <v>4561</v>
      </c>
      <c r="H24" s="69">
        <v>0.94</v>
      </c>
      <c r="I24" s="65">
        <v>1</v>
      </c>
      <c r="J24" s="65">
        <v>15.8</v>
      </c>
      <c r="K24" s="65">
        <v>-3.1</v>
      </c>
      <c r="L24" s="66">
        <v>0.3</v>
      </c>
      <c r="M24" s="65">
        <v>-5.2</v>
      </c>
      <c r="N24" s="65">
        <v>-4.0999999999999996</v>
      </c>
      <c r="O24" s="66">
        <v>-0.6</v>
      </c>
      <c r="P24" s="73">
        <v>-7.1</v>
      </c>
      <c r="Q24" s="74">
        <v>14.3</v>
      </c>
      <c r="R24" s="74">
        <v>23.9</v>
      </c>
      <c r="S24" s="74">
        <v>62.1</v>
      </c>
      <c r="T24" s="74">
        <v>-2.6</v>
      </c>
      <c r="U24" s="74">
        <v>41</v>
      </c>
      <c r="V24" s="74">
        <v>107.1</v>
      </c>
      <c r="W24" s="75">
        <v>2.5</v>
      </c>
      <c r="X24" s="75">
        <v>11.7</v>
      </c>
      <c r="Y24" s="75">
        <v>0.43</v>
      </c>
      <c r="Z24" s="75">
        <v>2.19</v>
      </c>
      <c r="AA24" s="75">
        <v>-0.8</v>
      </c>
      <c r="AB24" s="75">
        <v>0.81</v>
      </c>
      <c r="AC24" s="75">
        <v>2.46</v>
      </c>
      <c r="AD24" s="75">
        <v>-0.83</v>
      </c>
    </row>
    <row r="25" spans="1:30" x14ac:dyDescent="0.25">
      <c r="A25" s="72">
        <v>20047</v>
      </c>
      <c r="B25" s="64">
        <v>41.64</v>
      </c>
      <c r="C25" s="64">
        <v>47.15</v>
      </c>
      <c r="D25" s="64">
        <v>53.04</v>
      </c>
      <c r="E25" s="78">
        <v>1.56</v>
      </c>
      <c r="F25" s="78">
        <v>1.94</v>
      </c>
      <c r="G25" s="64">
        <v>100066</v>
      </c>
      <c r="H25" s="69">
        <v>0.82</v>
      </c>
      <c r="I25" s="65">
        <v>0.97</v>
      </c>
      <c r="J25" s="65">
        <v>21.3</v>
      </c>
      <c r="K25" s="65">
        <v>-3.7</v>
      </c>
      <c r="L25" s="66">
        <v>-0.1</v>
      </c>
      <c r="M25" s="65">
        <v>-6.1</v>
      </c>
      <c r="N25" s="65">
        <v>-4.9000000000000004</v>
      </c>
      <c r="O25" s="66">
        <v>-1.8</v>
      </c>
      <c r="P25" s="73">
        <v>-7.6</v>
      </c>
      <c r="Q25" s="74">
        <v>49.3</v>
      </c>
      <c r="R25" s="74">
        <v>35</v>
      </c>
      <c r="S25" s="74">
        <v>57.8</v>
      </c>
      <c r="T25" s="74">
        <v>3.5</v>
      </c>
      <c r="U25" s="74">
        <v>57.6</v>
      </c>
      <c r="V25" s="74">
        <v>115.6</v>
      </c>
      <c r="W25" s="75">
        <v>7.1</v>
      </c>
      <c r="X25" s="75">
        <v>7.98</v>
      </c>
      <c r="Y25" s="75">
        <v>0.48</v>
      </c>
      <c r="Z25" s="75">
        <v>1.34</v>
      </c>
      <c r="AA25" s="75">
        <v>-0.31</v>
      </c>
      <c r="AB25" s="75">
        <v>0.42</v>
      </c>
      <c r="AC25" s="75">
        <v>2.48</v>
      </c>
      <c r="AD25" s="75">
        <v>-1.39</v>
      </c>
    </row>
    <row r="26" spans="1:30" x14ac:dyDescent="0.25">
      <c r="A26" s="72">
        <v>20049</v>
      </c>
      <c r="B26" s="64">
        <v>41.58</v>
      </c>
      <c r="C26" s="64">
        <v>39.56</v>
      </c>
      <c r="D26" s="64">
        <v>46.01</v>
      </c>
      <c r="E26" s="78">
        <v>-1.81</v>
      </c>
      <c r="F26" s="78">
        <v>-1.57</v>
      </c>
      <c r="G26" s="64">
        <v>4920</v>
      </c>
      <c r="H26" s="69">
        <v>0.28000000000000003</v>
      </c>
      <c r="I26" s="65">
        <v>0.69</v>
      </c>
      <c r="J26" s="65">
        <v>16.2</v>
      </c>
      <c r="K26" s="65">
        <v>-3</v>
      </c>
      <c r="L26" s="66">
        <v>-0.3</v>
      </c>
      <c r="M26" s="65">
        <v>-5.2</v>
      </c>
      <c r="N26" s="65">
        <v>-3.7</v>
      </c>
      <c r="O26" s="66">
        <v>-0.7</v>
      </c>
      <c r="P26" s="73">
        <v>-7.2</v>
      </c>
      <c r="Q26" s="74">
        <v>20.2</v>
      </c>
      <c r="R26" s="74">
        <v>28.6</v>
      </c>
      <c r="S26" s="74">
        <v>62.2</v>
      </c>
      <c r="T26" s="74">
        <v>-1.7</v>
      </c>
      <c r="U26" s="74">
        <v>49.7</v>
      </c>
      <c r="V26" s="74">
        <v>116.6</v>
      </c>
      <c r="W26" s="75">
        <v>6.3</v>
      </c>
      <c r="X26" s="75">
        <v>12.71</v>
      </c>
      <c r="Y26" s="75">
        <v>0.36</v>
      </c>
      <c r="Z26" s="75">
        <v>1.99</v>
      </c>
      <c r="AA26" s="75">
        <v>-0.59</v>
      </c>
      <c r="AB26" s="75">
        <v>0.65</v>
      </c>
      <c r="AC26" s="75">
        <v>2.56</v>
      </c>
      <c r="AD26" s="75">
        <v>-1.79</v>
      </c>
    </row>
    <row r="27" spans="1:30" x14ac:dyDescent="0.25">
      <c r="A27" s="72">
        <v>20051</v>
      </c>
      <c r="B27" s="64">
        <v>36.58</v>
      </c>
      <c r="C27" s="64">
        <v>40.4</v>
      </c>
      <c r="D27" s="64">
        <v>43.96</v>
      </c>
      <c r="E27" s="78">
        <v>-1.38</v>
      </c>
      <c r="F27" s="78">
        <v>-2.44</v>
      </c>
      <c r="G27" s="64">
        <v>90957</v>
      </c>
      <c r="H27" s="69">
        <v>0.34</v>
      </c>
      <c r="I27" s="65">
        <v>0.54</v>
      </c>
      <c r="J27" s="65">
        <v>24.3</v>
      </c>
      <c r="K27" s="65">
        <v>-3.9</v>
      </c>
      <c r="L27" s="66">
        <v>-0.6</v>
      </c>
      <c r="M27" s="65">
        <v>-7.3</v>
      </c>
      <c r="N27" s="65">
        <v>-5.3</v>
      </c>
      <c r="O27" s="66">
        <v>-1.9</v>
      </c>
      <c r="P27" s="73">
        <v>-9.3000000000000007</v>
      </c>
      <c r="Q27" s="74">
        <v>43.9</v>
      </c>
      <c r="R27" s="74">
        <v>29.9</v>
      </c>
      <c r="S27" s="74">
        <v>55.6</v>
      </c>
      <c r="T27" s="74">
        <v>-0.2</v>
      </c>
      <c r="U27" s="74">
        <v>49.3</v>
      </c>
      <c r="V27" s="74">
        <v>111.3</v>
      </c>
      <c r="W27" s="75">
        <v>4.9000000000000004</v>
      </c>
      <c r="X27" s="75">
        <v>7.2</v>
      </c>
      <c r="Y27" s="75">
        <v>0.45</v>
      </c>
      <c r="Z27" s="75">
        <v>1.0900000000000001</v>
      </c>
      <c r="AA27" s="75">
        <v>-0.54</v>
      </c>
      <c r="AB27" s="75">
        <v>0.39</v>
      </c>
      <c r="AC27" s="75">
        <v>2.13</v>
      </c>
      <c r="AD27" s="75">
        <v>-0.84</v>
      </c>
    </row>
    <row r="28" spans="1:30" x14ac:dyDescent="0.25">
      <c r="A28" s="72">
        <v>20053</v>
      </c>
      <c r="B28" s="64">
        <v>41.01</v>
      </c>
      <c r="C28" s="64">
        <v>50.13</v>
      </c>
      <c r="D28" s="64">
        <v>57.21</v>
      </c>
      <c r="E28" s="78">
        <v>3.49</v>
      </c>
      <c r="F28" s="78">
        <v>4.92</v>
      </c>
      <c r="G28" s="64">
        <v>78067</v>
      </c>
      <c r="H28" s="69">
        <v>0.94</v>
      </c>
      <c r="I28" s="65">
        <v>1</v>
      </c>
      <c r="J28" s="65">
        <v>21.2</v>
      </c>
      <c r="K28" s="65">
        <v>-3.4</v>
      </c>
      <c r="L28" s="66">
        <v>-0.5</v>
      </c>
      <c r="M28" s="65">
        <v>-6</v>
      </c>
      <c r="N28" s="65">
        <v>-4.4000000000000004</v>
      </c>
      <c r="O28" s="66">
        <v>-1.9</v>
      </c>
      <c r="P28" s="73">
        <v>-7.1</v>
      </c>
      <c r="Q28" s="74">
        <v>34.9</v>
      </c>
      <c r="R28" s="74">
        <v>31.2</v>
      </c>
      <c r="S28" s="74">
        <v>59.2</v>
      </c>
      <c r="T28" s="74">
        <v>-0.6</v>
      </c>
      <c r="U28" s="74">
        <v>51.5</v>
      </c>
      <c r="V28" s="74">
        <v>114.9</v>
      </c>
      <c r="W28" s="75">
        <v>2.2000000000000002</v>
      </c>
      <c r="X28" s="75">
        <v>8.7899999999999991</v>
      </c>
      <c r="Y28" s="75">
        <v>0.5</v>
      </c>
      <c r="Z28" s="75">
        <v>1.6</v>
      </c>
      <c r="AA28" s="75">
        <v>-0.57999999999999996</v>
      </c>
      <c r="AB28" s="75">
        <v>0.48</v>
      </c>
      <c r="AC28" s="75">
        <v>2.4700000000000002</v>
      </c>
      <c r="AD28" s="75">
        <v>-0.94</v>
      </c>
    </row>
    <row r="29" spans="1:30" x14ac:dyDescent="0.25">
      <c r="A29" s="72">
        <v>20055</v>
      </c>
      <c r="B29" s="64">
        <v>31.25</v>
      </c>
      <c r="C29" s="64">
        <v>40.369999999999997</v>
      </c>
      <c r="D29" s="64">
        <v>41.5</v>
      </c>
      <c r="E29" s="78">
        <v>4.51</v>
      </c>
      <c r="F29" s="78">
        <v>7.89</v>
      </c>
      <c r="G29" s="64">
        <v>144916</v>
      </c>
      <c r="H29" s="69">
        <v>0.34</v>
      </c>
      <c r="I29" s="65">
        <v>0.34</v>
      </c>
      <c r="J29" s="65">
        <v>26.9</v>
      </c>
      <c r="K29" s="65">
        <v>-4</v>
      </c>
      <c r="L29" s="66">
        <v>-0.7</v>
      </c>
      <c r="M29" s="65">
        <v>-7</v>
      </c>
      <c r="N29" s="65">
        <v>-5.5</v>
      </c>
      <c r="O29" s="66">
        <v>-1.3</v>
      </c>
      <c r="P29" s="73">
        <v>-8.3000000000000007</v>
      </c>
      <c r="Q29" s="74">
        <v>54.7</v>
      </c>
      <c r="R29" s="74">
        <v>33.6</v>
      </c>
      <c r="S29" s="74">
        <v>55.2</v>
      </c>
      <c r="T29" s="74">
        <v>8.6</v>
      </c>
      <c r="U29" s="74">
        <v>56.1</v>
      </c>
      <c r="V29" s="74">
        <v>107.1</v>
      </c>
      <c r="W29" s="75">
        <v>14.6</v>
      </c>
      <c r="X29" s="75">
        <v>5.72</v>
      </c>
      <c r="Y29" s="75">
        <v>0.4</v>
      </c>
      <c r="Z29" s="75">
        <v>0.73</v>
      </c>
      <c r="AA29" s="75">
        <v>-0.2</v>
      </c>
      <c r="AB29" s="75">
        <v>0.28000000000000003</v>
      </c>
      <c r="AC29" s="75">
        <v>1.68</v>
      </c>
      <c r="AD29" s="75">
        <v>-1.1499999999999999</v>
      </c>
    </row>
    <row r="30" spans="1:30" x14ac:dyDescent="0.25">
      <c r="A30" s="72">
        <v>20057</v>
      </c>
      <c r="B30" s="64">
        <v>40.909999999999997</v>
      </c>
      <c r="C30" s="64">
        <v>46.38</v>
      </c>
      <c r="D30" s="64">
        <v>51.54</v>
      </c>
      <c r="E30" s="78">
        <v>1.34</v>
      </c>
      <c r="F30" s="78">
        <v>1.57</v>
      </c>
      <c r="G30" s="64">
        <v>168011</v>
      </c>
      <c r="H30" s="69">
        <v>0.78</v>
      </c>
      <c r="I30" s="65">
        <v>0.95</v>
      </c>
      <c r="J30" s="65">
        <v>22.4</v>
      </c>
      <c r="K30" s="65">
        <v>-3.8</v>
      </c>
      <c r="L30" s="66">
        <v>-0.8</v>
      </c>
      <c r="M30" s="65">
        <v>-6.4</v>
      </c>
      <c r="N30" s="65">
        <v>-5</v>
      </c>
      <c r="O30" s="66">
        <v>-1.8</v>
      </c>
      <c r="P30" s="73">
        <v>-8.1</v>
      </c>
      <c r="Q30" s="74">
        <v>53.8</v>
      </c>
      <c r="R30" s="74">
        <v>34.299999999999997</v>
      </c>
      <c r="S30" s="74">
        <v>56.8</v>
      </c>
      <c r="T30" s="74">
        <v>4.8</v>
      </c>
      <c r="U30" s="74">
        <v>56.6</v>
      </c>
      <c r="V30" s="74">
        <v>109.3</v>
      </c>
      <c r="W30" s="75">
        <v>11.8</v>
      </c>
      <c r="X30" s="75">
        <v>6.68</v>
      </c>
      <c r="Y30" s="75">
        <v>0.45</v>
      </c>
      <c r="Z30" s="75">
        <v>0.95</v>
      </c>
      <c r="AA30" s="75">
        <v>-0.2</v>
      </c>
      <c r="AB30" s="75">
        <v>0.35</v>
      </c>
      <c r="AC30" s="75">
        <v>2.11</v>
      </c>
      <c r="AD30" s="75">
        <v>-1.4</v>
      </c>
    </row>
    <row r="31" spans="1:30" x14ac:dyDescent="0.25">
      <c r="A31" s="72">
        <v>20059</v>
      </c>
      <c r="B31" s="64">
        <v>45.72</v>
      </c>
      <c r="C31" s="64">
        <v>54.58</v>
      </c>
      <c r="D31" s="64">
        <v>64.75</v>
      </c>
      <c r="E31" s="78">
        <v>3.06</v>
      </c>
      <c r="F31" s="78">
        <v>4.79</v>
      </c>
      <c r="G31" s="64">
        <v>8476</v>
      </c>
      <c r="H31" s="69">
        <v>0.99</v>
      </c>
      <c r="I31" s="65">
        <v>1</v>
      </c>
      <c r="J31" s="65">
        <v>15.5</v>
      </c>
      <c r="K31" s="65">
        <v>-3.1</v>
      </c>
      <c r="L31" s="66">
        <v>0.5</v>
      </c>
      <c r="M31" s="65">
        <v>-5.3</v>
      </c>
      <c r="N31" s="65">
        <v>-4.0999999999999996</v>
      </c>
      <c r="O31" s="66">
        <v>-0.7</v>
      </c>
      <c r="P31" s="73">
        <v>-7.3</v>
      </c>
      <c r="Q31" s="74">
        <v>14.9</v>
      </c>
      <c r="R31" s="74">
        <v>25.1</v>
      </c>
      <c r="S31" s="74">
        <v>64.900000000000006</v>
      </c>
      <c r="T31" s="74">
        <v>-1.9</v>
      </c>
      <c r="U31" s="74">
        <v>43.5</v>
      </c>
      <c r="V31" s="74">
        <v>111.6</v>
      </c>
      <c r="W31" s="75">
        <v>2.6</v>
      </c>
      <c r="X31" s="75">
        <v>12.03</v>
      </c>
      <c r="Y31" s="75">
        <v>0.43</v>
      </c>
      <c r="Z31" s="75">
        <v>2.13</v>
      </c>
      <c r="AA31" s="75">
        <v>-0.88</v>
      </c>
      <c r="AB31" s="75">
        <v>0.8</v>
      </c>
      <c r="AC31" s="75">
        <v>2.4</v>
      </c>
      <c r="AD31" s="75">
        <v>-1.1100000000000001</v>
      </c>
    </row>
    <row r="32" spans="1:30" x14ac:dyDescent="0.25">
      <c r="A32" s="72">
        <v>20061</v>
      </c>
      <c r="B32" s="64">
        <v>47.2</v>
      </c>
      <c r="C32" s="64">
        <v>52.75</v>
      </c>
      <c r="D32" s="64">
        <v>60.02</v>
      </c>
      <c r="E32" s="78">
        <v>-1.35</v>
      </c>
      <c r="F32" s="78">
        <v>-2.4900000000000002</v>
      </c>
      <c r="G32" s="64">
        <v>9496</v>
      </c>
      <c r="H32" s="69">
        <v>0.98</v>
      </c>
      <c r="I32" s="65">
        <v>1</v>
      </c>
      <c r="J32" s="65">
        <v>19.3</v>
      </c>
      <c r="K32" s="65">
        <v>-3.1</v>
      </c>
      <c r="L32" s="66">
        <v>-0.1</v>
      </c>
      <c r="M32" s="65">
        <v>-4.9000000000000004</v>
      </c>
      <c r="N32" s="65">
        <v>-4.2</v>
      </c>
      <c r="O32" s="66">
        <v>-1.7</v>
      </c>
      <c r="P32" s="73">
        <v>-8</v>
      </c>
      <c r="Q32" s="74">
        <v>24.9</v>
      </c>
      <c r="R32" s="74">
        <v>27.2</v>
      </c>
      <c r="S32" s="74">
        <v>58.6</v>
      </c>
      <c r="T32" s="74">
        <v>-1.8</v>
      </c>
      <c r="U32" s="74">
        <v>45.9</v>
      </c>
      <c r="V32" s="74">
        <v>111.5</v>
      </c>
      <c r="W32" s="75">
        <v>2.2000000000000002</v>
      </c>
      <c r="X32" s="75">
        <v>10.34</v>
      </c>
      <c r="Y32" s="75">
        <v>0.56000000000000005</v>
      </c>
      <c r="Z32" s="75">
        <v>2.62</v>
      </c>
      <c r="AA32" s="75">
        <v>-0.63</v>
      </c>
      <c r="AB32" s="75">
        <v>0.75</v>
      </c>
      <c r="AC32" s="75">
        <v>2.42</v>
      </c>
      <c r="AD32" s="75">
        <v>-0.83</v>
      </c>
    </row>
    <row r="33" spans="1:30" x14ac:dyDescent="0.25">
      <c r="A33" s="72">
        <v>20063</v>
      </c>
      <c r="B33" s="64">
        <v>42.03</v>
      </c>
      <c r="C33" s="64">
        <v>42.5</v>
      </c>
      <c r="D33" s="64">
        <v>44.97</v>
      </c>
      <c r="E33" s="78">
        <v>-0.36</v>
      </c>
      <c r="F33" s="78">
        <v>-0.81</v>
      </c>
      <c r="G33" s="64">
        <v>100026</v>
      </c>
      <c r="H33" s="69">
        <v>0.5</v>
      </c>
      <c r="I33" s="65">
        <v>0.62</v>
      </c>
      <c r="J33" s="65">
        <v>28.3</v>
      </c>
      <c r="K33" s="65">
        <v>-4.2</v>
      </c>
      <c r="L33" s="66">
        <v>-0.3</v>
      </c>
      <c r="M33" s="65">
        <v>-6.7</v>
      </c>
      <c r="N33" s="65">
        <v>-5.8</v>
      </c>
      <c r="O33" s="66">
        <v>-1.6</v>
      </c>
      <c r="P33" s="73">
        <v>-9.1999999999999993</v>
      </c>
      <c r="Q33" s="74">
        <v>41.3</v>
      </c>
      <c r="R33" s="74">
        <v>27.6</v>
      </c>
      <c r="S33" s="74">
        <v>49.3</v>
      </c>
      <c r="T33" s="74">
        <v>-1.3</v>
      </c>
      <c r="U33" s="74">
        <v>47.4</v>
      </c>
      <c r="V33" s="74">
        <v>101.5</v>
      </c>
      <c r="W33" s="75">
        <v>9.5</v>
      </c>
      <c r="X33" s="75">
        <v>6.68</v>
      </c>
      <c r="Y33" s="75">
        <v>0.48</v>
      </c>
      <c r="Z33" s="75">
        <v>0.94</v>
      </c>
      <c r="AA33" s="75">
        <v>-0.46</v>
      </c>
      <c r="AB33" s="75">
        <v>0.28000000000000003</v>
      </c>
      <c r="AC33" s="75">
        <v>1.66</v>
      </c>
      <c r="AD33" s="75">
        <v>-0.86</v>
      </c>
    </row>
    <row r="34" spans="1:30" x14ac:dyDescent="0.25">
      <c r="A34" s="72">
        <v>20065</v>
      </c>
      <c r="B34" s="64">
        <v>41.4</v>
      </c>
      <c r="C34" s="64">
        <v>40.659999999999997</v>
      </c>
      <c r="D34" s="64">
        <v>43.22</v>
      </c>
      <c r="E34" s="78">
        <v>-0.62</v>
      </c>
      <c r="F34" s="78">
        <v>-1.6</v>
      </c>
      <c r="G34" s="64">
        <v>73833</v>
      </c>
      <c r="H34" s="69">
        <v>0.36</v>
      </c>
      <c r="I34" s="65">
        <v>0.48</v>
      </c>
      <c r="J34" s="65">
        <v>27.3</v>
      </c>
      <c r="K34" s="65">
        <v>-4.0999999999999996</v>
      </c>
      <c r="L34" s="66">
        <v>-0.2</v>
      </c>
      <c r="M34" s="65">
        <v>-6.9</v>
      </c>
      <c r="N34" s="65">
        <v>-5.8</v>
      </c>
      <c r="O34" s="66">
        <v>-1.6</v>
      </c>
      <c r="P34" s="73">
        <v>-9.6</v>
      </c>
      <c r="Q34" s="74">
        <v>40.299999999999997</v>
      </c>
      <c r="R34" s="74">
        <v>27.6</v>
      </c>
      <c r="S34" s="74">
        <v>52.7</v>
      </c>
      <c r="T34" s="74">
        <v>-0.5</v>
      </c>
      <c r="U34" s="74">
        <v>46.6</v>
      </c>
      <c r="V34" s="74">
        <v>107</v>
      </c>
      <c r="W34" s="75">
        <v>6.3</v>
      </c>
      <c r="X34" s="75">
        <v>7.17</v>
      </c>
      <c r="Y34" s="75">
        <v>0.47</v>
      </c>
      <c r="Z34" s="75">
        <v>1.1100000000000001</v>
      </c>
      <c r="AA34" s="75">
        <v>-0.62</v>
      </c>
      <c r="AB34" s="75">
        <v>0.28999999999999998</v>
      </c>
      <c r="AC34" s="75">
        <v>1.67</v>
      </c>
      <c r="AD34" s="75">
        <v>-0.94</v>
      </c>
    </row>
    <row r="35" spans="1:30" x14ac:dyDescent="0.25">
      <c r="A35" s="72">
        <v>20067</v>
      </c>
      <c r="B35" s="64">
        <v>37.25</v>
      </c>
      <c r="C35" s="64">
        <v>34.07</v>
      </c>
      <c r="D35" s="64">
        <v>29.7</v>
      </c>
      <c r="E35" s="78">
        <v>0.3</v>
      </c>
      <c r="F35" s="78">
        <v>0.61</v>
      </c>
      <c r="G35" s="64">
        <v>72588</v>
      </c>
      <c r="H35" s="69">
        <v>0.06</v>
      </c>
      <c r="I35" s="65">
        <v>0.01</v>
      </c>
      <c r="J35" s="65">
        <v>26.6</v>
      </c>
      <c r="K35" s="65">
        <v>-3.7</v>
      </c>
      <c r="L35" s="66">
        <v>-0.3</v>
      </c>
      <c r="M35" s="65">
        <v>-6.6</v>
      </c>
      <c r="N35" s="65">
        <v>-5.3</v>
      </c>
      <c r="O35" s="66">
        <v>-1.4</v>
      </c>
      <c r="P35" s="73">
        <v>-8.1999999999999993</v>
      </c>
      <c r="Q35" s="74">
        <v>72.5</v>
      </c>
      <c r="R35" s="74">
        <v>41.4</v>
      </c>
      <c r="S35" s="74">
        <v>70.3</v>
      </c>
      <c r="T35" s="74">
        <v>13.8</v>
      </c>
      <c r="U35" s="74">
        <v>67.3</v>
      </c>
      <c r="V35" s="74">
        <v>120.3</v>
      </c>
      <c r="W35" s="75">
        <v>20</v>
      </c>
      <c r="X35" s="75">
        <v>4.8</v>
      </c>
      <c r="Y35" s="75">
        <v>0.27</v>
      </c>
      <c r="Z35" s="75">
        <v>0.57999999999999996</v>
      </c>
      <c r="AA35" s="75">
        <v>-0.11</v>
      </c>
      <c r="AB35" s="75">
        <v>0.19</v>
      </c>
      <c r="AC35" s="75">
        <v>1.17</v>
      </c>
      <c r="AD35" s="75">
        <v>-0.97</v>
      </c>
    </row>
    <row r="36" spans="1:30" x14ac:dyDescent="0.25">
      <c r="A36" s="72">
        <v>20069</v>
      </c>
      <c r="B36" s="64">
        <v>43.88</v>
      </c>
      <c r="C36" s="64">
        <v>47.18</v>
      </c>
      <c r="D36" s="64">
        <v>50.83</v>
      </c>
      <c r="E36" s="78">
        <v>0.23</v>
      </c>
      <c r="F36" s="78">
        <v>0.26</v>
      </c>
      <c r="G36" s="64">
        <v>121233</v>
      </c>
      <c r="H36" s="69">
        <v>0.83</v>
      </c>
      <c r="I36" s="65">
        <v>0.93</v>
      </c>
      <c r="J36" s="65">
        <v>25.1</v>
      </c>
      <c r="K36" s="65">
        <v>-3.9</v>
      </c>
      <c r="L36" s="66">
        <v>-0.8</v>
      </c>
      <c r="M36" s="65">
        <v>-6.7</v>
      </c>
      <c r="N36" s="65">
        <v>-5.4</v>
      </c>
      <c r="O36" s="66">
        <v>-1.8</v>
      </c>
      <c r="P36" s="73">
        <v>-8.3000000000000007</v>
      </c>
      <c r="Q36" s="74">
        <v>53.1</v>
      </c>
      <c r="R36" s="74">
        <v>34.700000000000003</v>
      </c>
      <c r="S36" s="74">
        <v>56.4</v>
      </c>
      <c r="T36" s="74">
        <v>7.7</v>
      </c>
      <c r="U36" s="74">
        <v>57.5</v>
      </c>
      <c r="V36" s="74">
        <v>109.5</v>
      </c>
      <c r="W36" s="75">
        <v>14.7</v>
      </c>
      <c r="X36" s="75">
        <v>5.99</v>
      </c>
      <c r="Y36" s="75">
        <v>0.45</v>
      </c>
      <c r="Z36" s="75">
        <v>0.89</v>
      </c>
      <c r="AA36" s="75">
        <v>-0.18</v>
      </c>
      <c r="AB36" s="75">
        <v>0.31</v>
      </c>
      <c r="AC36" s="75">
        <v>1.88</v>
      </c>
      <c r="AD36" s="75">
        <v>-1.38</v>
      </c>
    </row>
    <row r="37" spans="1:30" x14ac:dyDescent="0.25">
      <c r="A37" s="72">
        <v>20071</v>
      </c>
      <c r="B37" s="64">
        <v>34.64</v>
      </c>
      <c r="C37" s="64">
        <v>37.75</v>
      </c>
      <c r="D37" s="64">
        <v>40.729999999999997</v>
      </c>
      <c r="E37" s="78">
        <v>2.23</v>
      </c>
      <c r="F37" s="78">
        <v>4.5599999999999996</v>
      </c>
      <c r="G37" s="64">
        <v>148117</v>
      </c>
      <c r="H37" s="69">
        <v>0.17</v>
      </c>
      <c r="I37" s="65">
        <v>0.28999999999999998</v>
      </c>
      <c r="J37" s="65">
        <v>33.200000000000003</v>
      </c>
      <c r="K37" s="65">
        <v>-4.3</v>
      </c>
      <c r="L37" s="66">
        <v>-0.5</v>
      </c>
      <c r="M37" s="65">
        <v>-7.5</v>
      </c>
      <c r="N37" s="65">
        <v>-6.2</v>
      </c>
      <c r="O37" s="66">
        <v>-2</v>
      </c>
      <c r="P37" s="73">
        <v>-9</v>
      </c>
      <c r="Q37" s="74">
        <v>39.4</v>
      </c>
      <c r="R37" s="74">
        <v>28</v>
      </c>
      <c r="S37" s="74">
        <v>47.3</v>
      </c>
      <c r="T37" s="74">
        <v>4.2</v>
      </c>
      <c r="U37" s="74">
        <v>47.9</v>
      </c>
      <c r="V37" s="74">
        <v>89.2</v>
      </c>
      <c r="W37" s="75">
        <v>15.6</v>
      </c>
      <c r="X37" s="75">
        <v>4.8499999999999996</v>
      </c>
      <c r="Y37" s="75">
        <v>0.3</v>
      </c>
      <c r="Z37" s="75">
        <v>0.78</v>
      </c>
      <c r="AA37" s="75">
        <v>-0.28999999999999998</v>
      </c>
      <c r="AB37" s="75">
        <v>0.23</v>
      </c>
      <c r="AC37" s="75">
        <v>1.27</v>
      </c>
      <c r="AD37" s="75">
        <v>-0.75</v>
      </c>
    </row>
    <row r="38" spans="1:30" x14ac:dyDescent="0.25">
      <c r="A38" s="72">
        <v>20073</v>
      </c>
      <c r="B38" s="64">
        <v>46.48</v>
      </c>
      <c r="C38" s="64">
        <v>55.78</v>
      </c>
      <c r="D38" s="64">
        <v>68.22</v>
      </c>
      <c r="E38" s="78">
        <v>2.48</v>
      </c>
      <c r="F38" s="78">
        <v>3.69</v>
      </c>
      <c r="G38" s="64">
        <v>5007</v>
      </c>
      <c r="H38" s="69">
        <v>1</v>
      </c>
      <c r="I38" s="65">
        <v>1</v>
      </c>
      <c r="J38" s="65">
        <v>15.9</v>
      </c>
      <c r="K38" s="65">
        <v>-3</v>
      </c>
      <c r="L38" s="66">
        <v>-0.4</v>
      </c>
      <c r="M38" s="65">
        <v>-5.2</v>
      </c>
      <c r="N38" s="65">
        <v>-3.9</v>
      </c>
      <c r="O38" s="66">
        <v>-1</v>
      </c>
      <c r="P38" s="73">
        <v>-7.4</v>
      </c>
      <c r="Q38" s="74">
        <v>17.100000000000001</v>
      </c>
      <c r="R38" s="74">
        <v>26.5</v>
      </c>
      <c r="S38" s="74">
        <v>61.1</v>
      </c>
      <c r="T38" s="74">
        <v>-2.7</v>
      </c>
      <c r="U38" s="74">
        <v>46.1</v>
      </c>
      <c r="V38" s="74">
        <v>111.5</v>
      </c>
      <c r="W38" s="75">
        <v>3.7</v>
      </c>
      <c r="X38" s="75">
        <v>11.96</v>
      </c>
      <c r="Y38" s="75">
        <v>0.37</v>
      </c>
      <c r="Z38" s="75">
        <v>1.43</v>
      </c>
      <c r="AA38" s="75">
        <v>-0.56999999999999995</v>
      </c>
      <c r="AB38" s="75">
        <v>0.64</v>
      </c>
      <c r="AC38" s="75">
        <v>2.2400000000000002</v>
      </c>
      <c r="AD38" s="75">
        <v>-1.19</v>
      </c>
    </row>
    <row r="39" spans="1:30" x14ac:dyDescent="0.25">
      <c r="A39" s="72">
        <v>20075</v>
      </c>
      <c r="B39" s="64">
        <v>30.73</v>
      </c>
      <c r="C39" s="64">
        <v>33.65</v>
      </c>
      <c r="D39" s="64">
        <v>35.26</v>
      </c>
      <c r="E39" s="78">
        <v>1.38</v>
      </c>
      <c r="F39" s="78">
        <v>2.87</v>
      </c>
      <c r="G39" s="64">
        <v>98947</v>
      </c>
      <c r="H39" s="69">
        <v>0.05</v>
      </c>
      <c r="I39" s="65">
        <v>0.06</v>
      </c>
      <c r="J39" s="65">
        <v>31</v>
      </c>
      <c r="K39" s="65">
        <v>-4.0999999999999996</v>
      </c>
      <c r="L39" s="66">
        <v>-0.8</v>
      </c>
      <c r="M39" s="65">
        <v>-7.1</v>
      </c>
      <c r="N39" s="65">
        <v>-5.8</v>
      </c>
      <c r="O39" s="66">
        <v>-1.8</v>
      </c>
      <c r="P39" s="73">
        <v>-8.4</v>
      </c>
      <c r="Q39" s="74">
        <v>54.9</v>
      </c>
      <c r="R39" s="74">
        <v>35.700000000000003</v>
      </c>
      <c r="S39" s="74">
        <v>59.9</v>
      </c>
      <c r="T39" s="74">
        <v>13.9</v>
      </c>
      <c r="U39" s="74">
        <v>59.3</v>
      </c>
      <c r="V39" s="74">
        <v>106.5</v>
      </c>
      <c r="W39" s="75">
        <v>19.2</v>
      </c>
      <c r="X39" s="75">
        <v>4.53</v>
      </c>
      <c r="Y39" s="75">
        <v>0.28000000000000003</v>
      </c>
      <c r="Z39" s="75">
        <v>0.67</v>
      </c>
      <c r="AA39" s="75">
        <v>-0.15</v>
      </c>
      <c r="AB39" s="75">
        <v>0.21</v>
      </c>
      <c r="AC39" s="75">
        <v>1.17</v>
      </c>
      <c r="AD39" s="75">
        <v>-0.82</v>
      </c>
    </row>
    <row r="40" spans="1:30" x14ac:dyDescent="0.25">
      <c r="A40" s="72">
        <v>20077</v>
      </c>
      <c r="B40" s="64">
        <v>32.9</v>
      </c>
      <c r="C40" s="64">
        <v>33.72</v>
      </c>
      <c r="D40" s="64">
        <v>33.85</v>
      </c>
      <c r="E40" s="78">
        <v>-0.04</v>
      </c>
      <c r="F40" s="78">
        <v>0.11</v>
      </c>
      <c r="G40" s="64">
        <v>209641</v>
      </c>
      <c r="H40" s="69">
        <v>0.05</v>
      </c>
      <c r="I40" s="65">
        <v>0.03</v>
      </c>
      <c r="J40" s="65">
        <v>13.6</v>
      </c>
      <c r="K40" s="65">
        <v>-2.8</v>
      </c>
      <c r="L40" s="66">
        <v>-0.4</v>
      </c>
      <c r="M40" s="65">
        <v>-4.7</v>
      </c>
      <c r="N40" s="65">
        <v>-3.5</v>
      </c>
      <c r="O40" s="66">
        <v>-1.1000000000000001</v>
      </c>
      <c r="P40" s="73">
        <v>-6</v>
      </c>
      <c r="Q40" s="74">
        <v>47.2</v>
      </c>
      <c r="R40" s="74">
        <v>39</v>
      </c>
      <c r="S40" s="74">
        <v>70.2</v>
      </c>
      <c r="T40" s="74">
        <v>2.2000000000000002</v>
      </c>
      <c r="U40" s="74">
        <v>65.7</v>
      </c>
      <c r="V40" s="74">
        <v>127.7</v>
      </c>
      <c r="W40" s="75">
        <v>6.7</v>
      </c>
      <c r="X40" s="75">
        <v>10.15</v>
      </c>
      <c r="Y40" s="75">
        <v>0.39</v>
      </c>
      <c r="Z40" s="75">
        <v>1.45</v>
      </c>
      <c r="AA40" s="75">
        <v>-0.3</v>
      </c>
      <c r="AB40" s="75">
        <v>0.57999999999999996</v>
      </c>
      <c r="AC40" s="75">
        <v>2.42</v>
      </c>
      <c r="AD40" s="75">
        <v>-1.75</v>
      </c>
    </row>
    <row r="41" spans="1:30" x14ac:dyDescent="0.25">
      <c r="A41" s="72">
        <v>20079</v>
      </c>
      <c r="B41" s="64">
        <v>45.15</v>
      </c>
      <c r="C41" s="64">
        <v>51.6</v>
      </c>
      <c r="D41" s="64">
        <v>59.86</v>
      </c>
      <c r="E41" s="78">
        <v>0.87</v>
      </c>
      <c r="F41" s="78">
        <v>2.2999999999999998</v>
      </c>
      <c r="G41" s="64">
        <v>96032</v>
      </c>
      <c r="H41" s="69">
        <v>0.97</v>
      </c>
      <c r="I41" s="65">
        <v>1</v>
      </c>
      <c r="J41" s="65">
        <v>15.7</v>
      </c>
      <c r="K41" s="65">
        <v>-2.9</v>
      </c>
      <c r="L41" s="66">
        <v>-0.5</v>
      </c>
      <c r="M41" s="65">
        <v>-4.9000000000000004</v>
      </c>
      <c r="N41" s="65">
        <v>-3.7</v>
      </c>
      <c r="O41" s="66">
        <v>-1.9</v>
      </c>
      <c r="P41" s="73">
        <v>-7.1</v>
      </c>
      <c r="Q41" s="74">
        <v>26.4</v>
      </c>
      <c r="R41" s="74">
        <v>28.1</v>
      </c>
      <c r="S41" s="74">
        <v>52.9</v>
      </c>
      <c r="T41" s="74">
        <v>-4.7</v>
      </c>
      <c r="U41" s="74">
        <v>48.3</v>
      </c>
      <c r="V41" s="74">
        <v>106.4</v>
      </c>
      <c r="W41" s="75">
        <v>0</v>
      </c>
      <c r="X41" s="75">
        <v>10.17</v>
      </c>
      <c r="Y41" s="75">
        <v>0.46</v>
      </c>
      <c r="Z41" s="75">
        <v>1.9</v>
      </c>
      <c r="AA41" s="75">
        <v>-0.51</v>
      </c>
      <c r="AB41" s="75">
        <v>0.56000000000000005</v>
      </c>
      <c r="AC41" s="75">
        <v>2.33</v>
      </c>
      <c r="AD41" s="75">
        <v>-1.01</v>
      </c>
    </row>
    <row r="42" spans="1:30" x14ac:dyDescent="0.25">
      <c r="A42" s="72">
        <v>20081</v>
      </c>
      <c r="B42" s="64">
        <v>33.020000000000003</v>
      </c>
      <c r="C42" s="64">
        <v>32.85</v>
      </c>
      <c r="D42" s="64">
        <v>26.16</v>
      </c>
      <c r="E42" s="78">
        <v>4.57</v>
      </c>
      <c r="F42" s="78">
        <v>6.76</v>
      </c>
      <c r="G42" s="64">
        <v>76755</v>
      </c>
      <c r="H42" s="69">
        <v>0.03</v>
      </c>
      <c r="I42" s="65">
        <v>0</v>
      </c>
      <c r="J42" s="65">
        <v>25.1</v>
      </c>
      <c r="K42" s="65">
        <v>-3.6</v>
      </c>
      <c r="L42" s="66">
        <v>-0.5</v>
      </c>
      <c r="M42" s="65">
        <v>-6.4</v>
      </c>
      <c r="N42" s="65">
        <v>-5.3</v>
      </c>
      <c r="O42" s="66">
        <v>-1.4</v>
      </c>
      <c r="P42" s="73">
        <v>-8</v>
      </c>
      <c r="Q42" s="74">
        <v>62</v>
      </c>
      <c r="R42" s="74">
        <v>37.700000000000003</v>
      </c>
      <c r="S42" s="74">
        <v>63.3</v>
      </c>
      <c r="T42" s="74">
        <v>10.3</v>
      </c>
      <c r="U42" s="74">
        <v>62.2</v>
      </c>
      <c r="V42" s="74">
        <v>114.5</v>
      </c>
      <c r="W42" s="75">
        <v>17.7</v>
      </c>
      <c r="X42" s="75">
        <v>5.31</v>
      </c>
      <c r="Y42" s="75">
        <v>0.35</v>
      </c>
      <c r="Z42" s="75">
        <v>0.7</v>
      </c>
      <c r="AA42" s="75">
        <v>-0.16</v>
      </c>
      <c r="AB42" s="75">
        <v>0.22</v>
      </c>
      <c r="AC42" s="75">
        <v>1.39</v>
      </c>
      <c r="AD42" s="75">
        <v>-1.17</v>
      </c>
    </row>
    <row r="43" spans="1:30" x14ac:dyDescent="0.25">
      <c r="A43" s="72">
        <v>20083</v>
      </c>
      <c r="B43" s="64">
        <v>30.72</v>
      </c>
      <c r="C43" s="64">
        <v>37.44</v>
      </c>
      <c r="D43" s="64">
        <v>39.869999999999997</v>
      </c>
      <c r="E43" s="78">
        <v>1.38</v>
      </c>
      <c r="F43" s="78">
        <v>2.5</v>
      </c>
      <c r="G43" s="64">
        <v>101472</v>
      </c>
      <c r="H43" s="69">
        <v>0.16</v>
      </c>
      <c r="I43" s="65">
        <v>0.23</v>
      </c>
      <c r="J43" s="65">
        <v>24</v>
      </c>
      <c r="K43" s="65">
        <v>-3.9</v>
      </c>
      <c r="L43" s="66">
        <v>-1</v>
      </c>
      <c r="M43" s="65">
        <v>-6.8</v>
      </c>
      <c r="N43" s="65">
        <v>-5.3</v>
      </c>
      <c r="O43" s="66">
        <v>-1.9</v>
      </c>
      <c r="P43" s="73">
        <v>-8.5</v>
      </c>
      <c r="Q43" s="74">
        <v>54</v>
      </c>
      <c r="R43" s="74">
        <v>35.6</v>
      </c>
      <c r="S43" s="74">
        <v>57.7</v>
      </c>
      <c r="T43" s="74">
        <v>7.1</v>
      </c>
      <c r="U43" s="74">
        <v>59</v>
      </c>
      <c r="V43" s="74">
        <v>118.3</v>
      </c>
      <c r="W43" s="75">
        <v>10.9</v>
      </c>
      <c r="X43" s="75">
        <v>6.72</v>
      </c>
      <c r="Y43" s="75">
        <v>0.5</v>
      </c>
      <c r="Z43" s="75">
        <v>0.98</v>
      </c>
      <c r="AA43" s="75">
        <v>-0.22</v>
      </c>
      <c r="AB43" s="75">
        <v>0.39</v>
      </c>
      <c r="AC43" s="75">
        <v>2.19</v>
      </c>
      <c r="AD43" s="75">
        <v>-1.26</v>
      </c>
    </row>
    <row r="44" spans="1:30" x14ac:dyDescent="0.25">
      <c r="A44" s="72">
        <v>20085</v>
      </c>
      <c r="B44" s="64">
        <v>40.880000000000003</v>
      </c>
      <c r="C44" s="64">
        <v>51.17</v>
      </c>
      <c r="D44" s="64">
        <v>60.56</v>
      </c>
      <c r="E44" s="78">
        <v>2.21</v>
      </c>
      <c r="F44" s="78">
        <v>3.21</v>
      </c>
      <c r="G44" s="64">
        <v>4067</v>
      </c>
      <c r="H44" s="69">
        <v>0.96</v>
      </c>
      <c r="I44" s="65">
        <v>1</v>
      </c>
      <c r="J44" s="65">
        <v>19.100000000000001</v>
      </c>
      <c r="K44" s="65">
        <v>-3.3</v>
      </c>
      <c r="L44" s="66">
        <v>0</v>
      </c>
      <c r="M44" s="65">
        <v>-5.4</v>
      </c>
      <c r="N44" s="65">
        <v>-4.3</v>
      </c>
      <c r="O44" s="66">
        <v>-1.1000000000000001</v>
      </c>
      <c r="P44" s="73">
        <v>-7.7</v>
      </c>
      <c r="Q44" s="74">
        <v>19.600000000000001</v>
      </c>
      <c r="R44" s="74">
        <v>26.6</v>
      </c>
      <c r="S44" s="74">
        <v>67.8</v>
      </c>
      <c r="T44" s="74">
        <v>-2.7</v>
      </c>
      <c r="U44" s="74">
        <v>44.1</v>
      </c>
      <c r="V44" s="74">
        <v>114.4</v>
      </c>
      <c r="W44" s="75">
        <v>3.8</v>
      </c>
      <c r="X44" s="75">
        <v>11.31</v>
      </c>
      <c r="Y44" s="75">
        <v>0.53</v>
      </c>
      <c r="Z44" s="75">
        <v>2.54</v>
      </c>
      <c r="AA44" s="75">
        <v>-0.64</v>
      </c>
      <c r="AB44" s="75">
        <v>0.85</v>
      </c>
      <c r="AC44" s="75">
        <v>2.68</v>
      </c>
      <c r="AD44" s="75">
        <v>-1.32</v>
      </c>
    </row>
    <row r="45" spans="1:30" x14ac:dyDescent="0.25">
      <c r="A45" s="72">
        <v>20087</v>
      </c>
      <c r="B45" s="64">
        <v>41.81</v>
      </c>
      <c r="C45" s="64">
        <v>50.26</v>
      </c>
      <c r="D45" s="64">
        <v>57.51</v>
      </c>
      <c r="E45" s="78">
        <v>1.27</v>
      </c>
      <c r="F45" s="78">
        <v>2.16</v>
      </c>
      <c r="G45" s="64">
        <v>1867</v>
      </c>
      <c r="H45" s="69">
        <v>0.94</v>
      </c>
      <c r="I45" s="65">
        <v>1</v>
      </c>
      <c r="J45" s="65">
        <v>16.899999999999999</v>
      </c>
      <c r="K45" s="65">
        <v>-3</v>
      </c>
      <c r="L45" s="66">
        <v>0.2</v>
      </c>
      <c r="M45" s="65">
        <v>-5.0999999999999996</v>
      </c>
      <c r="N45" s="65">
        <v>-4</v>
      </c>
      <c r="O45" s="66">
        <v>-0.6</v>
      </c>
      <c r="P45" s="73">
        <v>-7.8</v>
      </c>
      <c r="Q45" s="74">
        <v>21.5</v>
      </c>
      <c r="R45" s="74">
        <v>25.3</v>
      </c>
      <c r="S45" s="74">
        <v>66.599999999999994</v>
      </c>
      <c r="T45" s="74">
        <v>-3</v>
      </c>
      <c r="U45" s="74">
        <v>42.9</v>
      </c>
      <c r="V45" s="74">
        <v>113</v>
      </c>
      <c r="W45" s="75">
        <v>3.9</v>
      </c>
      <c r="X45" s="75">
        <v>11.73</v>
      </c>
      <c r="Y45" s="75">
        <v>0.51</v>
      </c>
      <c r="Z45" s="75">
        <v>2.4300000000000002</v>
      </c>
      <c r="AA45" s="75">
        <v>-0.74</v>
      </c>
      <c r="AB45" s="75">
        <v>0.83</v>
      </c>
      <c r="AC45" s="75">
        <v>2.58</v>
      </c>
      <c r="AD45" s="75">
        <v>-0.96</v>
      </c>
    </row>
    <row r="46" spans="1:30" x14ac:dyDescent="0.25">
      <c r="A46" s="72">
        <v>20089</v>
      </c>
      <c r="B46" s="64">
        <v>41.22</v>
      </c>
      <c r="C46" s="64">
        <v>45.68</v>
      </c>
      <c r="D46" s="64">
        <v>48.21</v>
      </c>
      <c r="E46" s="78">
        <v>0.08</v>
      </c>
      <c r="F46" s="78">
        <v>-0.12</v>
      </c>
      <c r="G46" s="64">
        <v>107355</v>
      </c>
      <c r="H46" s="69">
        <v>0.74</v>
      </c>
      <c r="I46" s="65">
        <v>0.84</v>
      </c>
      <c r="J46" s="65">
        <v>27.3</v>
      </c>
      <c r="K46" s="65">
        <v>-3.7</v>
      </c>
      <c r="L46" s="66">
        <v>0.3</v>
      </c>
      <c r="M46" s="65">
        <v>-6.8</v>
      </c>
      <c r="N46" s="65">
        <v>-5.2</v>
      </c>
      <c r="O46" s="66">
        <v>-2.1</v>
      </c>
      <c r="P46" s="73">
        <v>-9.6</v>
      </c>
      <c r="Q46" s="74">
        <v>26.9</v>
      </c>
      <c r="R46" s="74">
        <v>25.6</v>
      </c>
      <c r="S46" s="74">
        <v>56.2</v>
      </c>
      <c r="T46" s="74">
        <v>-1.4</v>
      </c>
      <c r="U46" s="74">
        <v>41.4</v>
      </c>
      <c r="V46" s="74">
        <v>100.8</v>
      </c>
      <c r="W46" s="75">
        <v>4.0999999999999996</v>
      </c>
      <c r="X46" s="75">
        <v>8.48</v>
      </c>
      <c r="Y46" s="75">
        <v>0.34</v>
      </c>
      <c r="Z46" s="75">
        <v>1.64</v>
      </c>
      <c r="AA46" s="75">
        <v>-0.93</v>
      </c>
      <c r="AB46" s="75">
        <v>0.45</v>
      </c>
      <c r="AC46" s="75">
        <v>2.0499999999999998</v>
      </c>
      <c r="AD46" s="75">
        <v>-1.07</v>
      </c>
    </row>
    <row r="47" spans="1:30" x14ac:dyDescent="0.25">
      <c r="A47" s="72">
        <v>20091</v>
      </c>
      <c r="B47" s="64">
        <v>51.88</v>
      </c>
      <c r="C47" s="64">
        <v>58.45</v>
      </c>
      <c r="D47" s="64">
        <v>69.56</v>
      </c>
      <c r="E47" s="78">
        <v>2.94</v>
      </c>
      <c r="F47" s="78">
        <v>4.45</v>
      </c>
      <c r="G47" s="64">
        <v>3062</v>
      </c>
      <c r="H47" s="69">
        <v>1</v>
      </c>
      <c r="I47" s="65">
        <v>1</v>
      </c>
      <c r="J47" s="65">
        <v>14.6</v>
      </c>
      <c r="K47" s="65">
        <v>-3.2</v>
      </c>
      <c r="L47" s="66">
        <v>-0.2</v>
      </c>
      <c r="M47" s="65">
        <v>-5.5</v>
      </c>
      <c r="N47" s="65">
        <v>-4.0999999999999996</v>
      </c>
      <c r="O47" s="66">
        <v>-0.8</v>
      </c>
      <c r="P47" s="73">
        <v>-7.4</v>
      </c>
      <c r="Q47" s="74">
        <v>12.4</v>
      </c>
      <c r="R47" s="74">
        <v>22.8</v>
      </c>
      <c r="S47" s="74">
        <v>61.5</v>
      </c>
      <c r="T47" s="74">
        <v>-2.7</v>
      </c>
      <c r="U47" s="74">
        <v>39.299999999999997</v>
      </c>
      <c r="V47" s="74">
        <v>103</v>
      </c>
      <c r="W47" s="75">
        <v>1</v>
      </c>
      <c r="X47" s="75">
        <v>12.19</v>
      </c>
      <c r="Y47" s="75">
        <v>0.45</v>
      </c>
      <c r="Z47" s="75">
        <v>2.09</v>
      </c>
      <c r="AA47" s="75">
        <v>-0.76</v>
      </c>
      <c r="AB47" s="75">
        <v>0.86</v>
      </c>
      <c r="AC47" s="75">
        <v>2.41</v>
      </c>
      <c r="AD47" s="75">
        <v>-0.68</v>
      </c>
    </row>
    <row r="48" spans="1:30" x14ac:dyDescent="0.25">
      <c r="A48" s="72">
        <v>20093</v>
      </c>
      <c r="B48" s="64">
        <v>34.18</v>
      </c>
      <c r="C48" s="64">
        <v>38.21</v>
      </c>
      <c r="D48" s="64">
        <v>39.159999999999997</v>
      </c>
      <c r="E48" s="78">
        <v>2.29</v>
      </c>
      <c r="F48" s="78">
        <v>3.34</v>
      </c>
      <c r="G48" s="64">
        <v>96928</v>
      </c>
      <c r="H48" s="69">
        <v>0.2</v>
      </c>
      <c r="I48" s="65">
        <v>0.19</v>
      </c>
      <c r="J48" s="65">
        <v>28.9</v>
      </c>
      <c r="K48" s="65">
        <v>-4.0999999999999996</v>
      </c>
      <c r="L48" s="66">
        <v>-0.5</v>
      </c>
      <c r="M48" s="65">
        <v>-6.7</v>
      </c>
      <c r="N48" s="65">
        <v>-5.8</v>
      </c>
      <c r="O48" s="66">
        <v>-1.7</v>
      </c>
      <c r="P48" s="73">
        <v>-8.9</v>
      </c>
      <c r="Q48" s="74">
        <v>59.6</v>
      </c>
      <c r="R48" s="74">
        <v>34.6</v>
      </c>
      <c r="S48" s="74">
        <v>57.5</v>
      </c>
      <c r="T48" s="74">
        <v>11.2</v>
      </c>
      <c r="U48" s="74">
        <v>57.9</v>
      </c>
      <c r="V48" s="74">
        <v>106.5</v>
      </c>
      <c r="W48" s="75">
        <v>17.2</v>
      </c>
      <c r="X48" s="75">
        <v>5.1100000000000003</v>
      </c>
      <c r="Y48" s="75">
        <v>0.33</v>
      </c>
      <c r="Z48" s="75">
        <v>0.65</v>
      </c>
      <c r="AA48" s="75">
        <v>-0.12</v>
      </c>
      <c r="AB48" s="75">
        <v>0.23</v>
      </c>
      <c r="AC48" s="75">
        <v>1.35</v>
      </c>
      <c r="AD48" s="75">
        <v>-0.95</v>
      </c>
    </row>
    <row r="49" spans="1:30" x14ac:dyDescent="0.25">
      <c r="A49" s="72">
        <v>20095</v>
      </c>
      <c r="B49" s="64">
        <v>38.44</v>
      </c>
      <c r="C49" s="64">
        <v>37.61</v>
      </c>
      <c r="D49" s="64">
        <v>40.71</v>
      </c>
      <c r="E49" s="78">
        <v>-3.34</v>
      </c>
      <c r="F49" s="78">
        <v>-3.95</v>
      </c>
      <c r="G49" s="64">
        <v>183205</v>
      </c>
      <c r="H49" s="69">
        <v>0.17</v>
      </c>
      <c r="I49" s="65">
        <v>0.28999999999999998</v>
      </c>
      <c r="J49" s="65">
        <v>16.3</v>
      </c>
      <c r="K49" s="65">
        <v>-2.9</v>
      </c>
      <c r="L49" s="66">
        <v>-0.5</v>
      </c>
      <c r="M49" s="65">
        <v>-4.9000000000000004</v>
      </c>
      <c r="N49" s="65">
        <v>-3.7</v>
      </c>
      <c r="O49" s="66">
        <v>-1.7</v>
      </c>
      <c r="P49" s="73">
        <v>-6.3</v>
      </c>
      <c r="Q49" s="74">
        <v>39.1</v>
      </c>
      <c r="R49" s="74">
        <v>35.6</v>
      </c>
      <c r="S49" s="74">
        <v>61.2</v>
      </c>
      <c r="T49" s="74">
        <v>1.6</v>
      </c>
      <c r="U49" s="74">
        <v>59.6</v>
      </c>
      <c r="V49" s="74">
        <v>120.9</v>
      </c>
      <c r="W49" s="75">
        <v>5.3</v>
      </c>
      <c r="X49" s="75">
        <v>9.81</v>
      </c>
      <c r="Y49" s="75">
        <v>0.45</v>
      </c>
      <c r="Z49" s="75">
        <v>1.48</v>
      </c>
      <c r="AA49" s="75">
        <v>-0.4</v>
      </c>
      <c r="AB49" s="75">
        <v>0.49</v>
      </c>
      <c r="AC49" s="75">
        <v>2.3199999999999998</v>
      </c>
      <c r="AD49" s="75">
        <v>-1.5</v>
      </c>
    </row>
    <row r="50" spans="1:30" x14ac:dyDescent="0.25">
      <c r="A50" s="72">
        <v>20097</v>
      </c>
      <c r="B50" s="64">
        <v>40.03</v>
      </c>
      <c r="C50" s="64">
        <v>45.65</v>
      </c>
      <c r="D50" s="64">
        <v>51.96</v>
      </c>
      <c r="E50" s="78">
        <v>-0.54</v>
      </c>
      <c r="F50" s="78">
        <v>-1.25</v>
      </c>
      <c r="G50" s="64">
        <v>64783</v>
      </c>
      <c r="H50" s="69">
        <v>0.74</v>
      </c>
      <c r="I50" s="65">
        <v>0.95</v>
      </c>
      <c r="J50" s="65">
        <v>20.8</v>
      </c>
      <c r="K50" s="65">
        <v>-3.8</v>
      </c>
      <c r="L50" s="66">
        <v>-0.5</v>
      </c>
      <c r="M50" s="65">
        <v>-6.3</v>
      </c>
      <c r="N50" s="65">
        <v>-4.8</v>
      </c>
      <c r="O50" s="66">
        <v>-2.1</v>
      </c>
      <c r="P50" s="73">
        <v>-7.6</v>
      </c>
      <c r="Q50" s="74">
        <v>47.6</v>
      </c>
      <c r="R50" s="74">
        <v>34.1</v>
      </c>
      <c r="S50" s="74">
        <v>57.3</v>
      </c>
      <c r="T50" s="74">
        <v>2.2999999999999998</v>
      </c>
      <c r="U50" s="74">
        <v>56.3</v>
      </c>
      <c r="V50" s="74">
        <v>109.7</v>
      </c>
      <c r="W50" s="75">
        <v>9.3000000000000007</v>
      </c>
      <c r="X50" s="75">
        <v>7.72</v>
      </c>
      <c r="Y50" s="75">
        <v>0.44</v>
      </c>
      <c r="Z50" s="75">
        <v>1.17</v>
      </c>
      <c r="AA50" s="75">
        <v>-0.23</v>
      </c>
      <c r="AB50" s="75">
        <v>0.38</v>
      </c>
      <c r="AC50" s="75">
        <v>2.2799999999999998</v>
      </c>
      <c r="AD50" s="75">
        <v>-1.46</v>
      </c>
    </row>
    <row r="51" spans="1:30" x14ac:dyDescent="0.25">
      <c r="A51" s="72">
        <v>20099</v>
      </c>
      <c r="B51" s="64">
        <v>41.91</v>
      </c>
      <c r="C51" s="64">
        <v>49.21</v>
      </c>
      <c r="D51" s="64">
        <v>58.77</v>
      </c>
      <c r="E51" s="78">
        <v>4.93</v>
      </c>
      <c r="F51" s="78">
        <v>8</v>
      </c>
      <c r="G51" s="64">
        <v>34091</v>
      </c>
      <c r="H51" s="69">
        <v>0.91</v>
      </c>
      <c r="I51" s="65">
        <v>1</v>
      </c>
      <c r="J51" s="65">
        <v>14.4</v>
      </c>
      <c r="K51" s="65">
        <v>-2.9</v>
      </c>
      <c r="L51" s="66">
        <v>-0.4</v>
      </c>
      <c r="M51" s="65">
        <v>-4.8</v>
      </c>
      <c r="N51" s="65">
        <v>-3.7</v>
      </c>
      <c r="O51" s="66">
        <v>-0.9</v>
      </c>
      <c r="P51" s="73">
        <v>-7</v>
      </c>
      <c r="Q51" s="74">
        <v>13.5</v>
      </c>
      <c r="R51" s="74">
        <v>27.1</v>
      </c>
      <c r="S51" s="74">
        <v>63.4</v>
      </c>
      <c r="T51" s="74">
        <v>-0.8</v>
      </c>
      <c r="U51" s="74">
        <v>47</v>
      </c>
      <c r="V51" s="74">
        <v>113.2</v>
      </c>
      <c r="W51" s="75">
        <v>5.6</v>
      </c>
      <c r="X51" s="75">
        <v>14.53</v>
      </c>
      <c r="Y51" s="75">
        <v>0.32</v>
      </c>
      <c r="Z51" s="75">
        <v>2.78</v>
      </c>
      <c r="AA51" s="75">
        <v>-0.96</v>
      </c>
      <c r="AB51" s="75">
        <v>0.71</v>
      </c>
      <c r="AC51" s="75">
        <v>2.74</v>
      </c>
      <c r="AD51" s="75">
        <v>-2.0099999999999998</v>
      </c>
    </row>
    <row r="52" spans="1:30" x14ac:dyDescent="0.25">
      <c r="A52" s="72">
        <v>20101</v>
      </c>
      <c r="B52" s="64">
        <v>39.380000000000003</v>
      </c>
      <c r="C52" s="64">
        <v>42.34</v>
      </c>
      <c r="D52" s="64">
        <v>46.38</v>
      </c>
      <c r="E52" s="78">
        <v>-0.32</v>
      </c>
      <c r="F52" s="78">
        <v>-0.09</v>
      </c>
      <c r="G52" s="64">
        <v>87298</v>
      </c>
      <c r="H52" s="69">
        <v>0.51</v>
      </c>
      <c r="I52" s="65">
        <v>0.72</v>
      </c>
      <c r="J52" s="65">
        <v>27.9</v>
      </c>
      <c r="K52" s="65">
        <v>-4.0999999999999996</v>
      </c>
      <c r="L52" s="66">
        <v>-0.6</v>
      </c>
      <c r="M52" s="65">
        <v>-7.4</v>
      </c>
      <c r="N52" s="65">
        <v>-5.6</v>
      </c>
      <c r="O52" s="66">
        <v>-1</v>
      </c>
      <c r="P52" s="73">
        <v>-8.6999999999999993</v>
      </c>
      <c r="Q52" s="74">
        <v>53</v>
      </c>
      <c r="R52" s="74">
        <v>32.4</v>
      </c>
      <c r="S52" s="74">
        <v>55</v>
      </c>
      <c r="T52" s="74">
        <v>4.8</v>
      </c>
      <c r="U52" s="74">
        <v>54.4</v>
      </c>
      <c r="V52" s="74">
        <v>111.3</v>
      </c>
      <c r="W52" s="75">
        <v>12</v>
      </c>
      <c r="X52" s="75">
        <v>6.31</v>
      </c>
      <c r="Y52" s="75">
        <v>0.44</v>
      </c>
      <c r="Z52" s="75">
        <v>0.85</v>
      </c>
      <c r="AA52" s="75">
        <v>-0.32</v>
      </c>
      <c r="AB52" s="75">
        <v>0.27</v>
      </c>
      <c r="AC52" s="75">
        <v>1.68</v>
      </c>
      <c r="AD52" s="75">
        <v>-1</v>
      </c>
    </row>
    <row r="53" spans="1:30" x14ac:dyDescent="0.25">
      <c r="A53" s="72">
        <v>20103</v>
      </c>
      <c r="B53" s="64">
        <v>43.91</v>
      </c>
      <c r="C53" s="64">
        <v>51.47</v>
      </c>
      <c r="D53" s="64">
        <v>59.96</v>
      </c>
      <c r="E53" s="78">
        <v>2.65</v>
      </c>
      <c r="F53" s="78">
        <v>3.71</v>
      </c>
      <c r="G53" s="64">
        <v>2690</v>
      </c>
      <c r="H53" s="69">
        <v>0.96</v>
      </c>
      <c r="I53" s="65">
        <v>1</v>
      </c>
      <c r="J53" s="65">
        <v>16.3</v>
      </c>
      <c r="K53" s="65">
        <v>-3.1</v>
      </c>
      <c r="L53" s="66">
        <v>0.4</v>
      </c>
      <c r="M53" s="65">
        <v>-5.0999999999999996</v>
      </c>
      <c r="N53" s="65">
        <v>-4.0999999999999996</v>
      </c>
      <c r="O53" s="66">
        <v>-0.4</v>
      </c>
      <c r="P53" s="73">
        <v>-7.4</v>
      </c>
      <c r="Q53" s="74">
        <v>16.399999999999999</v>
      </c>
      <c r="R53" s="74">
        <v>25</v>
      </c>
      <c r="S53" s="74">
        <v>67.400000000000006</v>
      </c>
      <c r="T53" s="74">
        <v>-3.2</v>
      </c>
      <c r="U53" s="74">
        <v>42.5</v>
      </c>
      <c r="V53" s="74">
        <v>111.5</v>
      </c>
      <c r="W53" s="75">
        <v>2.4</v>
      </c>
      <c r="X53" s="75">
        <v>11.8</v>
      </c>
      <c r="Y53" s="75">
        <v>0.47</v>
      </c>
      <c r="Z53" s="75">
        <v>2.29</v>
      </c>
      <c r="AA53" s="75">
        <v>-0.69</v>
      </c>
      <c r="AB53" s="75">
        <v>0.86</v>
      </c>
      <c r="AC53" s="75">
        <v>2.5499999999999998</v>
      </c>
      <c r="AD53" s="75">
        <v>-0.86</v>
      </c>
    </row>
    <row r="54" spans="1:30" x14ac:dyDescent="0.25">
      <c r="A54" s="72">
        <v>20105</v>
      </c>
      <c r="B54" s="64">
        <v>40.68</v>
      </c>
      <c r="C54" s="64">
        <v>48.18</v>
      </c>
      <c r="D54" s="64">
        <v>54.21</v>
      </c>
      <c r="E54" s="78">
        <v>0.69</v>
      </c>
      <c r="F54" s="78">
        <v>1.28</v>
      </c>
      <c r="G54" s="64">
        <v>93805</v>
      </c>
      <c r="H54" s="69">
        <v>0.87</v>
      </c>
      <c r="I54" s="65">
        <v>0.98</v>
      </c>
      <c r="J54" s="65">
        <v>22.4</v>
      </c>
      <c r="K54" s="65">
        <v>-3.7</v>
      </c>
      <c r="L54" s="66">
        <v>-0.4</v>
      </c>
      <c r="M54" s="65">
        <v>-6.4</v>
      </c>
      <c r="N54" s="65">
        <v>-5</v>
      </c>
      <c r="O54" s="66">
        <v>-2.2000000000000002</v>
      </c>
      <c r="P54" s="73">
        <v>-8.3000000000000007</v>
      </c>
      <c r="Q54" s="74">
        <v>40</v>
      </c>
      <c r="R54" s="74">
        <v>32.6</v>
      </c>
      <c r="S54" s="74">
        <v>63.5</v>
      </c>
      <c r="T54" s="74">
        <v>1.7</v>
      </c>
      <c r="U54" s="74">
        <v>52.7</v>
      </c>
      <c r="V54" s="74">
        <v>119.9</v>
      </c>
      <c r="W54" s="75">
        <v>3.5</v>
      </c>
      <c r="X54" s="75">
        <v>8.39</v>
      </c>
      <c r="Y54" s="75">
        <v>0.47</v>
      </c>
      <c r="Z54" s="75">
        <v>1.58</v>
      </c>
      <c r="AA54" s="75">
        <v>-0.75</v>
      </c>
      <c r="AB54" s="75">
        <v>0.46</v>
      </c>
      <c r="AC54" s="75">
        <v>2.2799999999999998</v>
      </c>
      <c r="AD54" s="75">
        <v>-1.03</v>
      </c>
    </row>
    <row r="55" spans="1:30" x14ac:dyDescent="0.25">
      <c r="A55" s="72">
        <v>20107</v>
      </c>
      <c r="B55" s="64">
        <v>43.12</v>
      </c>
      <c r="C55" s="64">
        <v>49.71</v>
      </c>
      <c r="D55" s="64">
        <v>58.3</v>
      </c>
      <c r="E55" s="78">
        <v>2.0299999999999998</v>
      </c>
      <c r="F55" s="78">
        <v>2.74</v>
      </c>
      <c r="G55" s="64">
        <v>8017</v>
      </c>
      <c r="H55" s="69">
        <v>0.93</v>
      </c>
      <c r="I55" s="65">
        <v>1</v>
      </c>
      <c r="J55" s="65">
        <v>15.1</v>
      </c>
      <c r="K55" s="65">
        <v>-3.4</v>
      </c>
      <c r="L55" s="66">
        <v>0.3</v>
      </c>
      <c r="M55" s="65">
        <v>-5.8</v>
      </c>
      <c r="N55" s="65">
        <v>-4.5</v>
      </c>
      <c r="O55" s="66">
        <v>-0.8</v>
      </c>
      <c r="P55" s="73">
        <v>-7.8</v>
      </c>
      <c r="Q55" s="74">
        <v>13.4</v>
      </c>
      <c r="R55" s="74">
        <v>24.9</v>
      </c>
      <c r="S55" s="74">
        <v>67</v>
      </c>
      <c r="T55" s="74">
        <v>-1.7</v>
      </c>
      <c r="U55" s="74">
        <v>43.6</v>
      </c>
      <c r="V55" s="74">
        <v>111.5</v>
      </c>
      <c r="W55" s="75">
        <v>1.6</v>
      </c>
      <c r="X55" s="75">
        <v>13.08</v>
      </c>
      <c r="Y55" s="75">
        <v>0.38</v>
      </c>
      <c r="Z55" s="75">
        <v>1.77</v>
      </c>
      <c r="AA55" s="75">
        <v>-1.07</v>
      </c>
      <c r="AB55" s="75">
        <v>0.8</v>
      </c>
      <c r="AC55" s="75">
        <v>2.33</v>
      </c>
      <c r="AD55" s="75">
        <v>-1.08</v>
      </c>
    </row>
    <row r="56" spans="1:30" x14ac:dyDescent="0.25">
      <c r="A56" s="72">
        <v>20109</v>
      </c>
      <c r="B56" s="64">
        <v>39.21</v>
      </c>
      <c r="C56" s="64">
        <v>41.55</v>
      </c>
      <c r="D56" s="64">
        <v>44.85</v>
      </c>
      <c r="E56" s="78">
        <v>1.49</v>
      </c>
      <c r="F56" s="78">
        <v>1.99</v>
      </c>
      <c r="G56" s="64">
        <v>103161</v>
      </c>
      <c r="H56" s="69">
        <v>0.43</v>
      </c>
      <c r="I56" s="65">
        <v>0.61</v>
      </c>
      <c r="J56" s="65">
        <v>30.7</v>
      </c>
      <c r="K56" s="65">
        <v>-4.2</v>
      </c>
      <c r="L56" s="66">
        <v>0.2</v>
      </c>
      <c r="M56" s="65">
        <v>-6.8</v>
      </c>
      <c r="N56" s="65">
        <v>-5.7</v>
      </c>
      <c r="O56" s="66">
        <v>-1.4</v>
      </c>
      <c r="P56" s="73">
        <v>-8.6999999999999993</v>
      </c>
      <c r="Q56" s="74">
        <v>41.1</v>
      </c>
      <c r="R56" s="74">
        <v>28.2</v>
      </c>
      <c r="S56" s="74">
        <v>52.7</v>
      </c>
      <c r="T56" s="74">
        <v>-0.4</v>
      </c>
      <c r="U56" s="74">
        <v>48.8</v>
      </c>
      <c r="V56" s="74">
        <v>99.2</v>
      </c>
      <c r="W56" s="75">
        <v>11.5</v>
      </c>
      <c r="X56" s="75">
        <v>5.77</v>
      </c>
      <c r="Y56" s="75">
        <v>0.41</v>
      </c>
      <c r="Z56" s="75">
        <v>0.96</v>
      </c>
      <c r="AA56" s="75">
        <v>-0.31</v>
      </c>
      <c r="AB56" s="75">
        <v>0.25</v>
      </c>
      <c r="AC56" s="75">
        <v>1.54</v>
      </c>
      <c r="AD56" s="75">
        <v>-0.82</v>
      </c>
    </row>
    <row r="57" spans="1:30" x14ac:dyDescent="0.25">
      <c r="A57" s="72">
        <v>20111</v>
      </c>
      <c r="B57" s="64">
        <v>43.36</v>
      </c>
      <c r="C57" s="64">
        <v>51.23</v>
      </c>
      <c r="D57" s="64">
        <v>61.14</v>
      </c>
      <c r="E57" s="78">
        <v>2.9</v>
      </c>
      <c r="F57" s="78">
        <v>4.4400000000000004</v>
      </c>
      <c r="G57" s="64">
        <v>13791</v>
      </c>
      <c r="H57" s="69">
        <v>0.96</v>
      </c>
      <c r="I57" s="65">
        <v>1</v>
      </c>
      <c r="J57" s="65">
        <v>16.3</v>
      </c>
      <c r="K57" s="65">
        <v>-3.1</v>
      </c>
      <c r="L57" s="66">
        <v>-0.5</v>
      </c>
      <c r="M57" s="65">
        <v>-5.4</v>
      </c>
      <c r="N57" s="65">
        <v>-4.0999999999999996</v>
      </c>
      <c r="O57" s="66">
        <v>-0.7</v>
      </c>
      <c r="P57" s="73">
        <v>-7.5</v>
      </c>
      <c r="Q57" s="74">
        <v>17.600000000000001</v>
      </c>
      <c r="R57" s="74">
        <v>22.6</v>
      </c>
      <c r="S57" s="74">
        <v>54.9</v>
      </c>
      <c r="T57" s="74">
        <v>-5.4</v>
      </c>
      <c r="U57" s="74">
        <v>39.5</v>
      </c>
      <c r="V57" s="74">
        <v>98.3</v>
      </c>
      <c r="W57" s="75">
        <v>2.7</v>
      </c>
      <c r="X57" s="75">
        <v>11.45</v>
      </c>
      <c r="Y57" s="75">
        <v>0.41</v>
      </c>
      <c r="Z57" s="75">
        <v>2.06</v>
      </c>
      <c r="AA57" s="75">
        <v>-0.64</v>
      </c>
      <c r="AB57" s="75">
        <v>0.68</v>
      </c>
      <c r="AC57" s="75">
        <v>2.38</v>
      </c>
      <c r="AD57" s="75">
        <v>-0.88</v>
      </c>
    </row>
    <row r="58" spans="1:30" x14ac:dyDescent="0.25">
      <c r="A58" s="72">
        <v>20113</v>
      </c>
      <c r="B58" s="64">
        <v>48.52</v>
      </c>
      <c r="C58" s="64">
        <v>54.69</v>
      </c>
      <c r="D58" s="64">
        <v>64.599999999999994</v>
      </c>
      <c r="E58" s="78">
        <v>-1.1200000000000001</v>
      </c>
      <c r="F58" s="78">
        <v>-0.37</v>
      </c>
      <c r="G58" s="64">
        <v>198724</v>
      </c>
      <c r="H58" s="69">
        <v>0.99</v>
      </c>
      <c r="I58" s="65">
        <v>1</v>
      </c>
      <c r="J58" s="65">
        <v>18.3</v>
      </c>
      <c r="K58" s="65">
        <v>-2.8</v>
      </c>
      <c r="L58" s="66">
        <v>0</v>
      </c>
      <c r="M58" s="65">
        <v>-5.0999999999999996</v>
      </c>
      <c r="N58" s="65">
        <v>-3.8</v>
      </c>
      <c r="O58" s="66">
        <v>-1.9</v>
      </c>
      <c r="P58" s="73">
        <v>-6.7</v>
      </c>
      <c r="Q58" s="74">
        <v>32</v>
      </c>
      <c r="R58" s="74">
        <v>25.3</v>
      </c>
      <c r="S58" s="74">
        <v>52</v>
      </c>
      <c r="T58" s="74">
        <v>-5.8</v>
      </c>
      <c r="U58" s="74">
        <v>43.9</v>
      </c>
      <c r="V58" s="74">
        <v>101.3</v>
      </c>
      <c r="W58" s="75">
        <v>-0.1</v>
      </c>
      <c r="X58" s="75">
        <v>9.9700000000000006</v>
      </c>
      <c r="Y58" s="75">
        <v>0.49</v>
      </c>
      <c r="Z58" s="75">
        <v>2.4500000000000002</v>
      </c>
      <c r="AA58" s="75">
        <v>-0.44</v>
      </c>
      <c r="AB58" s="75">
        <v>0.64</v>
      </c>
      <c r="AC58" s="75">
        <v>2.36</v>
      </c>
      <c r="AD58" s="75">
        <v>-0.86</v>
      </c>
    </row>
    <row r="59" spans="1:30" x14ac:dyDescent="0.25">
      <c r="A59" s="72">
        <v>20115</v>
      </c>
      <c r="B59" s="64">
        <v>45.87</v>
      </c>
      <c r="C59" s="64">
        <v>52.23</v>
      </c>
      <c r="D59" s="64">
        <v>62.2</v>
      </c>
      <c r="E59" s="78">
        <v>0.01</v>
      </c>
      <c r="F59" s="78">
        <v>1.1200000000000001</v>
      </c>
      <c r="G59" s="64">
        <v>118275</v>
      </c>
      <c r="H59" s="69">
        <v>0.97</v>
      </c>
      <c r="I59" s="65">
        <v>1</v>
      </c>
      <c r="J59" s="65">
        <v>17.600000000000001</v>
      </c>
      <c r="K59" s="65">
        <v>-3.7</v>
      </c>
      <c r="L59" s="66">
        <v>0</v>
      </c>
      <c r="M59" s="65">
        <v>-5.6</v>
      </c>
      <c r="N59" s="65">
        <v>-5</v>
      </c>
      <c r="O59" s="66">
        <v>-1.9</v>
      </c>
      <c r="P59" s="73">
        <v>-8.9</v>
      </c>
      <c r="Q59" s="74">
        <v>23.6</v>
      </c>
      <c r="R59" s="74">
        <v>24.9</v>
      </c>
      <c r="S59" s="74">
        <v>59.6</v>
      </c>
      <c r="T59" s="74">
        <v>-2</v>
      </c>
      <c r="U59" s="74">
        <v>40.799999999999997</v>
      </c>
      <c r="V59" s="74">
        <v>104.3</v>
      </c>
      <c r="W59" s="75">
        <v>4.9000000000000004</v>
      </c>
      <c r="X59" s="75">
        <v>10.48</v>
      </c>
      <c r="Y59" s="75">
        <v>0.51</v>
      </c>
      <c r="Z59" s="75">
        <v>2.31</v>
      </c>
      <c r="AA59" s="75">
        <v>-0.68</v>
      </c>
      <c r="AB59" s="75">
        <v>0.77</v>
      </c>
      <c r="AC59" s="75">
        <v>2.4</v>
      </c>
      <c r="AD59" s="75">
        <v>-1.33</v>
      </c>
    </row>
    <row r="60" spans="1:30" x14ac:dyDescent="0.25">
      <c r="A60" s="72">
        <v>20117</v>
      </c>
      <c r="B60" s="64">
        <v>46.35</v>
      </c>
      <c r="C60" s="64">
        <v>55.39</v>
      </c>
      <c r="D60" s="64">
        <v>64.62</v>
      </c>
      <c r="E60" s="78">
        <v>-0.27</v>
      </c>
      <c r="F60" s="78">
        <v>-0.42</v>
      </c>
      <c r="G60" s="64">
        <v>39176</v>
      </c>
      <c r="H60" s="69">
        <v>1</v>
      </c>
      <c r="I60" s="65">
        <v>1</v>
      </c>
      <c r="J60" s="65">
        <v>24</v>
      </c>
      <c r="K60" s="65">
        <v>-2.8</v>
      </c>
      <c r="L60" s="66">
        <v>-0.5</v>
      </c>
      <c r="M60" s="65">
        <v>-5.0999999999999996</v>
      </c>
      <c r="N60" s="65">
        <v>-3.8</v>
      </c>
      <c r="O60" s="66">
        <v>-1.9</v>
      </c>
      <c r="P60" s="73">
        <v>-6.7</v>
      </c>
      <c r="Q60" s="74">
        <v>23.7</v>
      </c>
      <c r="R60" s="74">
        <v>29.5</v>
      </c>
      <c r="S60" s="74">
        <v>56</v>
      </c>
      <c r="T60" s="74">
        <v>-3.7</v>
      </c>
      <c r="U60" s="74">
        <v>49.9</v>
      </c>
      <c r="V60" s="74">
        <v>111.6</v>
      </c>
      <c r="W60" s="75">
        <v>0.2</v>
      </c>
      <c r="X60" s="75">
        <v>10.029999999999999</v>
      </c>
      <c r="Y60" s="75">
        <v>0.51</v>
      </c>
      <c r="Z60" s="75">
        <v>2.1</v>
      </c>
      <c r="AA60" s="75">
        <v>-0.52</v>
      </c>
      <c r="AB60" s="75">
        <v>0.55000000000000004</v>
      </c>
      <c r="AC60" s="75">
        <v>2.44</v>
      </c>
      <c r="AD60" s="75">
        <v>-0.96</v>
      </c>
    </row>
    <row r="61" spans="1:30" x14ac:dyDescent="0.25">
      <c r="A61" s="72">
        <v>20119</v>
      </c>
      <c r="B61" s="64">
        <v>38.15</v>
      </c>
      <c r="C61" s="64">
        <v>40.119999999999997</v>
      </c>
      <c r="D61" s="64">
        <v>42.11</v>
      </c>
      <c r="E61" s="78">
        <v>1.84</v>
      </c>
      <c r="F61" s="78">
        <v>2.81</v>
      </c>
      <c r="G61" s="64">
        <v>81133</v>
      </c>
      <c r="H61" s="69">
        <v>0.32</v>
      </c>
      <c r="I61" s="65">
        <v>0.39</v>
      </c>
      <c r="J61" s="65">
        <v>22.8</v>
      </c>
      <c r="K61" s="65">
        <v>-3.8</v>
      </c>
      <c r="L61" s="66">
        <v>-0.4</v>
      </c>
      <c r="M61" s="65">
        <v>-6.5</v>
      </c>
      <c r="N61" s="65">
        <v>-5.0999999999999996</v>
      </c>
      <c r="O61" s="66">
        <v>-1.7</v>
      </c>
      <c r="P61" s="73">
        <v>-8</v>
      </c>
      <c r="Q61" s="74">
        <v>71.900000000000006</v>
      </c>
      <c r="R61" s="74">
        <v>41.4</v>
      </c>
      <c r="S61" s="74">
        <v>67.8</v>
      </c>
      <c r="T61" s="74">
        <v>10.5</v>
      </c>
      <c r="U61" s="74">
        <v>67</v>
      </c>
      <c r="V61" s="74">
        <v>123.3</v>
      </c>
      <c r="W61" s="75">
        <v>17.5</v>
      </c>
      <c r="X61" s="75">
        <v>5.95</v>
      </c>
      <c r="Y61" s="75">
        <v>0.45</v>
      </c>
      <c r="Z61" s="75">
        <v>1.06</v>
      </c>
      <c r="AA61" s="75">
        <v>-0.28999999999999998</v>
      </c>
      <c r="AB61" s="75">
        <v>0.32</v>
      </c>
      <c r="AC61" s="75">
        <v>1.66</v>
      </c>
      <c r="AD61" s="75">
        <v>-1.4</v>
      </c>
    </row>
    <row r="62" spans="1:30" x14ac:dyDescent="0.25">
      <c r="A62" s="72">
        <v>20121</v>
      </c>
      <c r="B62" s="64">
        <v>57.87</v>
      </c>
      <c r="C62" s="64">
        <v>66.17</v>
      </c>
      <c r="D62" s="64">
        <v>82.31</v>
      </c>
      <c r="E62" s="78">
        <v>2.64</v>
      </c>
      <c r="F62" s="78">
        <v>3.8</v>
      </c>
      <c r="G62" s="64">
        <v>7147</v>
      </c>
      <c r="H62" s="69">
        <v>1</v>
      </c>
      <c r="I62" s="65">
        <v>1</v>
      </c>
      <c r="J62" s="65">
        <v>14.8</v>
      </c>
      <c r="K62" s="65">
        <v>-3.3</v>
      </c>
      <c r="L62" s="66">
        <v>0.3</v>
      </c>
      <c r="M62" s="65">
        <v>-5.6</v>
      </c>
      <c r="N62" s="65">
        <v>-4.3</v>
      </c>
      <c r="O62" s="66">
        <v>-0.5</v>
      </c>
      <c r="P62" s="73">
        <v>-7.5</v>
      </c>
      <c r="Q62" s="74">
        <v>12.7</v>
      </c>
      <c r="R62" s="74">
        <v>23.4</v>
      </c>
      <c r="S62" s="74">
        <v>63.7</v>
      </c>
      <c r="T62" s="74">
        <v>-2.4</v>
      </c>
      <c r="U62" s="74">
        <v>40.799999999999997</v>
      </c>
      <c r="V62" s="74">
        <v>106.4</v>
      </c>
      <c r="W62" s="75">
        <v>1.1000000000000001</v>
      </c>
      <c r="X62" s="75">
        <v>12.4</v>
      </c>
      <c r="Y62" s="75">
        <v>0.43</v>
      </c>
      <c r="Z62" s="75">
        <v>1.95</v>
      </c>
      <c r="AA62" s="75">
        <v>-0.85</v>
      </c>
      <c r="AB62" s="75">
        <v>0.83</v>
      </c>
      <c r="AC62" s="75">
        <v>2.31</v>
      </c>
      <c r="AD62" s="75">
        <v>-0.9</v>
      </c>
    </row>
    <row r="63" spans="1:30" x14ac:dyDescent="0.25">
      <c r="A63" s="72">
        <v>20123</v>
      </c>
      <c r="B63" s="64">
        <v>46.96</v>
      </c>
      <c r="C63" s="64">
        <v>53.91</v>
      </c>
      <c r="D63" s="64">
        <v>60.52</v>
      </c>
      <c r="E63" s="78">
        <v>0.08</v>
      </c>
      <c r="F63" s="78">
        <v>-0.52</v>
      </c>
      <c r="G63" s="64">
        <v>139293</v>
      </c>
      <c r="H63" s="69">
        <v>0.99</v>
      </c>
      <c r="I63" s="65">
        <v>1</v>
      </c>
      <c r="J63" s="65">
        <v>23.8</v>
      </c>
      <c r="K63" s="65">
        <v>-3.8</v>
      </c>
      <c r="L63" s="66">
        <v>-0.2</v>
      </c>
      <c r="M63" s="65">
        <v>-6.8</v>
      </c>
      <c r="N63" s="65">
        <v>-5</v>
      </c>
      <c r="O63" s="66">
        <v>-2.2999999999999998</v>
      </c>
      <c r="P63" s="73">
        <v>-8.9</v>
      </c>
      <c r="Q63" s="74">
        <v>32.200000000000003</v>
      </c>
      <c r="R63" s="74">
        <v>29.3</v>
      </c>
      <c r="S63" s="74">
        <v>60.4</v>
      </c>
      <c r="T63" s="74">
        <v>0.1</v>
      </c>
      <c r="U63" s="74">
        <v>47.3</v>
      </c>
      <c r="V63" s="74">
        <v>111.6</v>
      </c>
      <c r="W63" s="75">
        <v>4.3</v>
      </c>
      <c r="X63" s="75">
        <v>8.4700000000000006</v>
      </c>
      <c r="Y63" s="75">
        <v>0.39</v>
      </c>
      <c r="Z63" s="75">
        <v>1.45</v>
      </c>
      <c r="AA63" s="75">
        <v>-0.86</v>
      </c>
      <c r="AB63" s="75">
        <v>0.45</v>
      </c>
      <c r="AC63" s="75">
        <v>1.86</v>
      </c>
      <c r="AD63" s="75">
        <v>-1.07</v>
      </c>
    </row>
    <row r="64" spans="1:30" x14ac:dyDescent="0.25">
      <c r="A64" s="72">
        <v>20125</v>
      </c>
      <c r="B64" s="64">
        <v>44.12</v>
      </c>
      <c r="C64" s="64">
        <v>47.76</v>
      </c>
      <c r="D64" s="64">
        <v>57.05</v>
      </c>
      <c r="E64" s="78">
        <v>0.5</v>
      </c>
      <c r="F64" s="78">
        <v>1.42</v>
      </c>
      <c r="G64" s="64">
        <v>32260</v>
      </c>
      <c r="H64" s="69">
        <v>0.85</v>
      </c>
      <c r="I64" s="65">
        <v>1</v>
      </c>
      <c r="J64" s="65">
        <v>14.3</v>
      </c>
      <c r="K64" s="65">
        <v>-2.8</v>
      </c>
      <c r="L64" s="66">
        <v>-0.7</v>
      </c>
      <c r="M64" s="65">
        <v>-4.9000000000000004</v>
      </c>
      <c r="N64" s="65">
        <v>-3.5</v>
      </c>
      <c r="O64" s="66">
        <v>-0.7</v>
      </c>
      <c r="P64" s="73">
        <v>-7</v>
      </c>
      <c r="Q64" s="74">
        <v>17.7</v>
      </c>
      <c r="R64" s="74">
        <v>28.9</v>
      </c>
      <c r="S64" s="74">
        <v>64.2</v>
      </c>
      <c r="T64" s="74">
        <v>1</v>
      </c>
      <c r="U64" s="74">
        <v>50.2</v>
      </c>
      <c r="V64" s="74">
        <v>117.1</v>
      </c>
      <c r="W64" s="75">
        <v>7.7</v>
      </c>
      <c r="X64" s="75">
        <v>14.01</v>
      </c>
      <c r="Y64" s="75">
        <v>0.38</v>
      </c>
      <c r="Z64" s="75">
        <v>2.73</v>
      </c>
      <c r="AA64" s="75">
        <v>-0.81</v>
      </c>
      <c r="AB64" s="75">
        <v>0.71</v>
      </c>
      <c r="AC64" s="75">
        <v>2.65</v>
      </c>
      <c r="AD64" s="75">
        <v>-1.96</v>
      </c>
    </row>
    <row r="65" spans="1:30" x14ac:dyDescent="0.25">
      <c r="A65" s="72">
        <v>20127</v>
      </c>
      <c r="B65" s="64">
        <v>43.46</v>
      </c>
      <c r="C65" s="64">
        <v>48.51</v>
      </c>
      <c r="D65" s="64">
        <v>57.29</v>
      </c>
      <c r="E65" s="78">
        <v>-0.48</v>
      </c>
      <c r="F65" s="78">
        <v>-0.67</v>
      </c>
      <c r="G65" s="64">
        <v>25910</v>
      </c>
      <c r="H65" s="69">
        <v>0.89</v>
      </c>
      <c r="I65" s="65">
        <v>1</v>
      </c>
      <c r="J65" s="65">
        <v>20</v>
      </c>
      <c r="K65" s="65">
        <v>-3.1</v>
      </c>
      <c r="L65" s="66">
        <v>-0.3</v>
      </c>
      <c r="M65" s="65">
        <v>-5.4</v>
      </c>
      <c r="N65" s="65">
        <v>-4.0999999999999996</v>
      </c>
      <c r="O65" s="66">
        <v>-1.2</v>
      </c>
      <c r="P65" s="73">
        <v>-7.3</v>
      </c>
      <c r="Q65" s="74">
        <v>19.3</v>
      </c>
      <c r="R65" s="74">
        <v>23.1</v>
      </c>
      <c r="S65" s="74">
        <v>50.9</v>
      </c>
      <c r="T65" s="74">
        <v>-6</v>
      </c>
      <c r="U65" s="74">
        <v>39.799999999999997</v>
      </c>
      <c r="V65" s="74">
        <v>97.1</v>
      </c>
      <c r="W65" s="75">
        <v>1.2</v>
      </c>
      <c r="X65" s="75">
        <v>10.63</v>
      </c>
      <c r="Y65" s="75">
        <v>0.57999999999999996</v>
      </c>
      <c r="Z65" s="75">
        <v>2.83</v>
      </c>
      <c r="AA65" s="75">
        <v>-0.62</v>
      </c>
      <c r="AB65" s="75">
        <v>0.79</v>
      </c>
      <c r="AC65" s="75">
        <v>2.4</v>
      </c>
      <c r="AD65" s="75">
        <v>-0.83</v>
      </c>
    </row>
    <row r="66" spans="1:30" x14ac:dyDescent="0.25">
      <c r="A66" s="72">
        <v>20129</v>
      </c>
      <c r="B66" s="64">
        <v>28.66</v>
      </c>
      <c r="C66" s="64">
        <v>31.42</v>
      </c>
      <c r="D66" s="64">
        <v>30.29</v>
      </c>
      <c r="E66" s="78">
        <v>3.01</v>
      </c>
      <c r="F66" s="78">
        <v>4.71</v>
      </c>
      <c r="G66" s="64">
        <v>69960</v>
      </c>
      <c r="H66" s="69">
        <v>0.02</v>
      </c>
      <c r="I66" s="65">
        <v>0.01</v>
      </c>
      <c r="J66" s="65">
        <v>24</v>
      </c>
      <c r="K66" s="65">
        <v>-3.6</v>
      </c>
      <c r="L66" s="66">
        <v>-0.3</v>
      </c>
      <c r="M66" s="65">
        <v>-6.7</v>
      </c>
      <c r="N66" s="65">
        <v>-5.0999999999999996</v>
      </c>
      <c r="O66" s="66">
        <v>-1.1000000000000001</v>
      </c>
      <c r="P66" s="73">
        <v>-8</v>
      </c>
      <c r="Q66" s="74">
        <v>68.2</v>
      </c>
      <c r="R66" s="74">
        <v>41.4</v>
      </c>
      <c r="S66" s="74">
        <v>72.8</v>
      </c>
      <c r="T66" s="74">
        <v>18.899999999999999</v>
      </c>
      <c r="U66" s="74">
        <v>66.400000000000006</v>
      </c>
      <c r="V66" s="74">
        <v>111.2</v>
      </c>
      <c r="W66" s="75">
        <v>23.4</v>
      </c>
      <c r="X66" s="75">
        <v>4.54</v>
      </c>
      <c r="Y66" s="75">
        <v>0.22</v>
      </c>
      <c r="Z66" s="75">
        <v>0.67</v>
      </c>
      <c r="AA66" s="75">
        <v>-0.21</v>
      </c>
      <c r="AB66" s="75">
        <v>0.25</v>
      </c>
      <c r="AC66" s="75">
        <v>1.19</v>
      </c>
      <c r="AD66" s="75">
        <v>-0.88</v>
      </c>
    </row>
    <row r="67" spans="1:30" x14ac:dyDescent="0.25">
      <c r="A67" s="72">
        <v>20131</v>
      </c>
      <c r="B67" s="64">
        <v>52.64</v>
      </c>
      <c r="C67" s="64">
        <v>61.81</v>
      </c>
      <c r="D67" s="64">
        <v>73.33</v>
      </c>
      <c r="E67" s="78">
        <v>-0.2</v>
      </c>
      <c r="F67" s="78">
        <v>-1</v>
      </c>
      <c r="G67" s="64">
        <v>6098</v>
      </c>
      <c r="H67" s="69">
        <v>1</v>
      </c>
      <c r="I67" s="65">
        <v>1</v>
      </c>
      <c r="J67" s="65">
        <v>22.2</v>
      </c>
      <c r="K67" s="65">
        <v>-3.4</v>
      </c>
      <c r="L67" s="66">
        <v>0.1</v>
      </c>
      <c r="M67" s="65">
        <v>-5.3</v>
      </c>
      <c r="N67" s="65">
        <v>-4.7</v>
      </c>
      <c r="O67" s="66">
        <v>-1.7</v>
      </c>
      <c r="P67" s="73">
        <v>-8.3000000000000007</v>
      </c>
      <c r="Q67" s="74">
        <v>21.1</v>
      </c>
      <c r="R67" s="74">
        <v>25.6</v>
      </c>
      <c r="S67" s="74">
        <v>65.400000000000006</v>
      </c>
      <c r="T67" s="74">
        <v>-2.4</v>
      </c>
      <c r="U67" s="74">
        <v>41.9</v>
      </c>
      <c r="V67" s="74">
        <v>109.4</v>
      </c>
      <c r="W67" s="75">
        <v>5.4</v>
      </c>
      <c r="X67" s="75">
        <v>10.55</v>
      </c>
      <c r="Y67" s="75">
        <v>0.51</v>
      </c>
      <c r="Z67" s="75">
        <v>2.38</v>
      </c>
      <c r="AA67" s="75">
        <v>-0.83</v>
      </c>
      <c r="AB67" s="75">
        <v>0.8</v>
      </c>
      <c r="AC67" s="75">
        <v>2.7</v>
      </c>
      <c r="AD67" s="75">
        <v>-1.69</v>
      </c>
    </row>
    <row r="68" spans="1:30" x14ac:dyDescent="0.25">
      <c r="A68" s="72">
        <v>20133</v>
      </c>
      <c r="B68" s="64">
        <v>44.07</v>
      </c>
      <c r="C68" s="64">
        <v>48.23</v>
      </c>
      <c r="D68" s="64">
        <v>56.84</v>
      </c>
      <c r="E68" s="78">
        <v>2.33</v>
      </c>
      <c r="F68" s="78">
        <v>3.75</v>
      </c>
      <c r="G68" s="64">
        <v>24745</v>
      </c>
      <c r="H68" s="69">
        <v>0.87</v>
      </c>
      <c r="I68" s="65">
        <v>1</v>
      </c>
      <c r="J68" s="65">
        <v>14</v>
      </c>
      <c r="K68" s="65">
        <v>-2.9</v>
      </c>
      <c r="L68" s="66">
        <v>-0.6</v>
      </c>
      <c r="M68" s="65">
        <v>-5</v>
      </c>
      <c r="N68" s="65">
        <v>-3.8</v>
      </c>
      <c r="O68" s="66">
        <v>-0.7</v>
      </c>
      <c r="P68" s="73">
        <v>-7.1</v>
      </c>
      <c r="Q68" s="74">
        <v>13.6</v>
      </c>
      <c r="R68" s="74">
        <v>25.5</v>
      </c>
      <c r="S68" s="74">
        <v>62.8</v>
      </c>
      <c r="T68" s="74">
        <v>-0.7</v>
      </c>
      <c r="U68" s="74">
        <v>45.1</v>
      </c>
      <c r="V68" s="74">
        <v>110.4</v>
      </c>
      <c r="W68" s="75">
        <v>4.3</v>
      </c>
      <c r="X68" s="75">
        <v>14.05</v>
      </c>
      <c r="Y68" s="75">
        <v>0.37</v>
      </c>
      <c r="Z68" s="75">
        <v>2.2999999999999998</v>
      </c>
      <c r="AA68" s="75">
        <v>-0.86</v>
      </c>
      <c r="AB68" s="75">
        <v>0.72</v>
      </c>
      <c r="AC68" s="75">
        <v>2.61</v>
      </c>
      <c r="AD68" s="75">
        <v>-1.69</v>
      </c>
    </row>
    <row r="69" spans="1:30" x14ac:dyDescent="0.25">
      <c r="A69" s="72">
        <v>20135</v>
      </c>
      <c r="B69" s="64">
        <v>35.729999999999997</v>
      </c>
      <c r="C69" s="64">
        <v>37.36</v>
      </c>
      <c r="D69" s="64">
        <v>38.74</v>
      </c>
      <c r="E69" s="78">
        <v>-1.38</v>
      </c>
      <c r="F69" s="78">
        <v>-2.5099999999999998</v>
      </c>
      <c r="G69" s="64">
        <v>109701</v>
      </c>
      <c r="H69" s="69">
        <v>0.15</v>
      </c>
      <c r="I69" s="65">
        <v>0.17</v>
      </c>
      <c r="J69" s="65">
        <v>27</v>
      </c>
      <c r="K69" s="65">
        <v>-4</v>
      </c>
      <c r="L69" s="66">
        <v>-0.5</v>
      </c>
      <c r="M69" s="65">
        <v>-7.4</v>
      </c>
      <c r="N69" s="65">
        <v>-5.6</v>
      </c>
      <c r="O69" s="66">
        <v>-2.2000000000000002</v>
      </c>
      <c r="P69" s="73">
        <v>-8.8000000000000007</v>
      </c>
      <c r="Q69" s="74">
        <v>53.4</v>
      </c>
      <c r="R69" s="74">
        <v>34.299999999999997</v>
      </c>
      <c r="S69" s="74">
        <v>58</v>
      </c>
      <c r="T69" s="74">
        <v>5.6</v>
      </c>
      <c r="U69" s="74">
        <v>56.8</v>
      </c>
      <c r="V69" s="74">
        <v>119.5</v>
      </c>
      <c r="W69" s="75">
        <v>9.4</v>
      </c>
      <c r="X69" s="75">
        <v>6.63</v>
      </c>
      <c r="Y69" s="75">
        <v>0.48</v>
      </c>
      <c r="Z69" s="75">
        <v>1</v>
      </c>
      <c r="AA69" s="75">
        <v>-0.32</v>
      </c>
      <c r="AB69" s="75">
        <v>0.35</v>
      </c>
      <c r="AC69" s="75">
        <v>1.99</v>
      </c>
      <c r="AD69" s="75">
        <v>-1.08</v>
      </c>
    </row>
    <row r="70" spans="1:30" x14ac:dyDescent="0.25">
      <c r="A70" s="72">
        <v>20137</v>
      </c>
      <c r="B70" s="64">
        <v>35.17</v>
      </c>
      <c r="C70" s="64">
        <v>35.450000000000003</v>
      </c>
      <c r="D70" s="64">
        <v>34.29</v>
      </c>
      <c r="E70" s="78">
        <v>-0.01</v>
      </c>
      <c r="F70" s="78">
        <v>-0.5</v>
      </c>
      <c r="G70" s="64">
        <v>72858</v>
      </c>
      <c r="H70" s="69">
        <v>0.1</v>
      </c>
      <c r="I70" s="65">
        <v>0.04</v>
      </c>
      <c r="J70" s="65">
        <v>30.8</v>
      </c>
      <c r="K70" s="65">
        <v>-4.2</v>
      </c>
      <c r="L70" s="66">
        <v>-0.5</v>
      </c>
      <c r="M70" s="65">
        <v>-7.1</v>
      </c>
      <c r="N70" s="65">
        <v>-5.9</v>
      </c>
      <c r="O70" s="66">
        <v>-1.8</v>
      </c>
      <c r="P70" s="73">
        <v>-9.4</v>
      </c>
      <c r="Q70" s="74">
        <v>36.6</v>
      </c>
      <c r="R70" s="74">
        <v>25.6</v>
      </c>
      <c r="S70" s="74">
        <v>54.9</v>
      </c>
      <c r="T70" s="74">
        <v>-0.9</v>
      </c>
      <c r="U70" s="74">
        <v>43.6</v>
      </c>
      <c r="V70" s="74">
        <v>102.5</v>
      </c>
      <c r="W70" s="75">
        <v>6.2</v>
      </c>
      <c r="X70" s="75">
        <v>7.46</v>
      </c>
      <c r="Y70" s="75">
        <v>0.4</v>
      </c>
      <c r="Z70" s="75">
        <v>1.56</v>
      </c>
      <c r="AA70" s="75">
        <v>-0.61</v>
      </c>
      <c r="AB70" s="75">
        <v>0.28999999999999998</v>
      </c>
      <c r="AC70" s="75">
        <v>1.83</v>
      </c>
      <c r="AD70" s="75">
        <v>-1.29</v>
      </c>
    </row>
    <row r="71" spans="1:30" x14ac:dyDescent="0.25">
      <c r="A71" s="72">
        <v>20139</v>
      </c>
      <c r="B71" s="64">
        <v>46.87</v>
      </c>
      <c r="C71" s="64">
        <v>54.08</v>
      </c>
      <c r="D71" s="64">
        <v>64.11</v>
      </c>
      <c r="E71" s="78">
        <v>1.05</v>
      </c>
      <c r="F71" s="78">
        <v>0.96</v>
      </c>
      <c r="G71" s="64">
        <v>9364</v>
      </c>
      <c r="H71" s="69">
        <v>0.99</v>
      </c>
      <c r="I71" s="65">
        <v>1</v>
      </c>
      <c r="J71" s="65">
        <v>16</v>
      </c>
      <c r="K71" s="65">
        <v>-3.2</v>
      </c>
      <c r="L71" s="66">
        <v>-0.3</v>
      </c>
      <c r="M71" s="65">
        <v>-5.7</v>
      </c>
      <c r="N71" s="65">
        <v>-4.2</v>
      </c>
      <c r="O71" s="66">
        <v>-0.8</v>
      </c>
      <c r="P71" s="73">
        <v>-7.5</v>
      </c>
      <c r="Q71" s="74">
        <v>17.2</v>
      </c>
      <c r="R71" s="74">
        <v>22.8</v>
      </c>
      <c r="S71" s="74">
        <v>58</v>
      </c>
      <c r="T71" s="74">
        <v>-3.9</v>
      </c>
      <c r="U71" s="74">
        <v>39.5</v>
      </c>
      <c r="V71" s="74">
        <v>100.4</v>
      </c>
      <c r="W71" s="75">
        <v>3.3</v>
      </c>
      <c r="X71" s="75">
        <v>12.04</v>
      </c>
      <c r="Y71" s="75">
        <v>0.46</v>
      </c>
      <c r="Z71" s="75">
        <v>2.15</v>
      </c>
      <c r="AA71" s="75">
        <v>-0.86</v>
      </c>
      <c r="AB71" s="75">
        <v>0.77</v>
      </c>
      <c r="AC71" s="75">
        <v>2.52</v>
      </c>
      <c r="AD71" s="75">
        <v>-0.92</v>
      </c>
    </row>
    <row r="72" spans="1:30" x14ac:dyDescent="0.25">
      <c r="A72" s="72">
        <v>20141</v>
      </c>
      <c r="B72" s="64">
        <v>37.4</v>
      </c>
      <c r="C72" s="64">
        <v>40.549999999999997</v>
      </c>
      <c r="D72" s="64">
        <v>41.57</v>
      </c>
      <c r="E72" s="78">
        <v>-0.94</v>
      </c>
      <c r="F72" s="78">
        <v>-2.2200000000000002</v>
      </c>
      <c r="G72" s="64">
        <v>106212</v>
      </c>
      <c r="H72" s="69">
        <v>0.35</v>
      </c>
      <c r="I72" s="65">
        <v>0.35</v>
      </c>
      <c r="J72" s="65">
        <v>26.7</v>
      </c>
      <c r="K72" s="65">
        <v>-3.9</v>
      </c>
      <c r="L72" s="66">
        <v>0.3</v>
      </c>
      <c r="M72" s="65">
        <v>-7.5</v>
      </c>
      <c r="N72" s="65">
        <v>-5.4</v>
      </c>
      <c r="O72" s="66">
        <v>-1.7</v>
      </c>
      <c r="P72" s="73">
        <v>-9.8000000000000007</v>
      </c>
      <c r="Q72" s="74">
        <v>39.299999999999997</v>
      </c>
      <c r="R72" s="74">
        <v>30.4</v>
      </c>
      <c r="S72" s="74">
        <v>59.9</v>
      </c>
      <c r="T72" s="74">
        <v>0.9</v>
      </c>
      <c r="U72" s="74">
        <v>49.2</v>
      </c>
      <c r="V72" s="74">
        <v>116.2</v>
      </c>
      <c r="W72" s="75">
        <v>4.8</v>
      </c>
      <c r="X72" s="75">
        <v>8.06</v>
      </c>
      <c r="Y72" s="75">
        <v>0.37</v>
      </c>
      <c r="Z72" s="75">
        <v>1.42</v>
      </c>
      <c r="AA72" s="75">
        <v>-0.87</v>
      </c>
      <c r="AB72" s="75">
        <v>0.39</v>
      </c>
      <c r="AC72" s="75">
        <v>1.88</v>
      </c>
      <c r="AD72" s="75">
        <v>-1.1000000000000001</v>
      </c>
    </row>
    <row r="73" spans="1:30" x14ac:dyDescent="0.25">
      <c r="A73" s="72">
        <v>20143</v>
      </c>
      <c r="B73" s="64">
        <v>42.32</v>
      </c>
      <c r="C73" s="64">
        <v>49.92</v>
      </c>
      <c r="D73" s="64">
        <v>56.16</v>
      </c>
      <c r="E73" s="78">
        <v>1.84</v>
      </c>
      <c r="F73" s="78">
        <v>2.67</v>
      </c>
      <c r="G73" s="64">
        <v>90511</v>
      </c>
      <c r="H73" s="69">
        <v>0.93</v>
      </c>
      <c r="I73" s="65">
        <v>0.99</v>
      </c>
      <c r="J73" s="65">
        <v>19</v>
      </c>
      <c r="K73" s="65">
        <v>-3.3</v>
      </c>
      <c r="L73" s="66">
        <v>-0.6</v>
      </c>
      <c r="M73" s="65">
        <v>-5.6</v>
      </c>
      <c r="N73" s="65">
        <v>-4.3</v>
      </c>
      <c r="O73" s="66">
        <v>-1.8</v>
      </c>
      <c r="P73" s="73">
        <v>-7.6</v>
      </c>
      <c r="Q73" s="74">
        <v>37.799999999999997</v>
      </c>
      <c r="R73" s="74">
        <v>34.1</v>
      </c>
      <c r="S73" s="74">
        <v>68.7</v>
      </c>
      <c r="T73" s="74">
        <v>2.5</v>
      </c>
      <c r="U73" s="74">
        <v>55.5</v>
      </c>
      <c r="V73" s="74">
        <v>129.4</v>
      </c>
      <c r="W73" s="75">
        <v>3.7</v>
      </c>
      <c r="X73" s="75">
        <v>9.26</v>
      </c>
      <c r="Y73" s="75">
        <v>0.44</v>
      </c>
      <c r="Z73" s="75">
        <v>1.75</v>
      </c>
      <c r="AA73" s="75">
        <v>-0.74</v>
      </c>
      <c r="AB73" s="75">
        <v>0.55000000000000004</v>
      </c>
      <c r="AC73" s="75">
        <v>2.38</v>
      </c>
      <c r="AD73" s="75">
        <v>-0.9</v>
      </c>
    </row>
    <row r="74" spans="1:30" x14ac:dyDescent="0.25">
      <c r="A74" s="72">
        <v>20145</v>
      </c>
      <c r="B74" s="64">
        <v>42.47</v>
      </c>
      <c r="C74" s="64">
        <v>47.55</v>
      </c>
      <c r="D74" s="64">
        <v>53.5</v>
      </c>
      <c r="E74" s="78">
        <v>-1.05</v>
      </c>
      <c r="F74" s="78">
        <v>-2.1</v>
      </c>
      <c r="G74" s="64">
        <v>130030</v>
      </c>
      <c r="H74" s="69">
        <v>0.84</v>
      </c>
      <c r="I74" s="65">
        <v>0.98</v>
      </c>
      <c r="J74" s="65">
        <v>21.7</v>
      </c>
      <c r="K74" s="65">
        <v>-3.7</v>
      </c>
      <c r="L74" s="66">
        <v>-0.4</v>
      </c>
      <c r="M74" s="65">
        <v>-6.1</v>
      </c>
      <c r="N74" s="65">
        <v>-5</v>
      </c>
      <c r="O74" s="66">
        <v>-2.2000000000000002</v>
      </c>
      <c r="P74" s="73">
        <v>-7.9</v>
      </c>
      <c r="Q74" s="74">
        <v>48.2</v>
      </c>
      <c r="R74" s="74">
        <v>35.1</v>
      </c>
      <c r="S74" s="74">
        <v>60.4</v>
      </c>
      <c r="T74" s="74">
        <v>3.1</v>
      </c>
      <c r="U74" s="74">
        <v>57.6</v>
      </c>
      <c r="V74" s="74">
        <v>120.1</v>
      </c>
      <c r="W74" s="75">
        <v>6.1</v>
      </c>
      <c r="X74" s="75">
        <v>7.81</v>
      </c>
      <c r="Y74" s="75">
        <v>0.47</v>
      </c>
      <c r="Z74" s="75">
        <v>1.28</v>
      </c>
      <c r="AA74" s="75">
        <v>-0.38</v>
      </c>
      <c r="AB74" s="75">
        <v>0.35</v>
      </c>
      <c r="AC74" s="75">
        <v>2.39</v>
      </c>
      <c r="AD74" s="75">
        <v>-1.1499999999999999</v>
      </c>
    </row>
    <row r="75" spans="1:30" x14ac:dyDescent="0.25">
      <c r="A75" s="72">
        <v>20147</v>
      </c>
      <c r="B75" s="64">
        <v>38.01</v>
      </c>
      <c r="C75" s="64">
        <v>39.65</v>
      </c>
      <c r="D75" s="64">
        <v>39.880000000000003</v>
      </c>
      <c r="E75" s="78">
        <v>-0.45</v>
      </c>
      <c r="F75" s="78">
        <v>-1.31</v>
      </c>
      <c r="G75" s="64">
        <v>78511</v>
      </c>
      <c r="H75" s="69">
        <v>0.28000000000000003</v>
      </c>
      <c r="I75" s="65">
        <v>0.23</v>
      </c>
      <c r="J75" s="65">
        <v>29.2</v>
      </c>
      <c r="K75" s="65">
        <v>-4.3</v>
      </c>
      <c r="L75" s="66">
        <v>-0.1</v>
      </c>
      <c r="M75" s="65">
        <v>-7</v>
      </c>
      <c r="N75" s="65">
        <v>-5.9</v>
      </c>
      <c r="O75" s="66">
        <v>-2.2000000000000002</v>
      </c>
      <c r="P75" s="73">
        <v>-9</v>
      </c>
      <c r="Q75" s="74">
        <v>37.6</v>
      </c>
      <c r="R75" s="74">
        <v>27.2</v>
      </c>
      <c r="S75" s="74">
        <v>58.3</v>
      </c>
      <c r="T75" s="74">
        <v>-0.6</v>
      </c>
      <c r="U75" s="74">
        <v>45</v>
      </c>
      <c r="V75" s="74">
        <v>107.7</v>
      </c>
      <c r="W75" s="75">
        <v>5.0999999999999996</v>
      </c>
      <c r="X75" s="75">
        <v>8.07</v>
      </c>
      <c r="Y75" s="75">
        <v>0.33</v>
      </c>
      <c r="Z75" s="75">
        <v>1.56</v>
      </c>
      <c r="AA75" s="75">
        <v>-0.92</v>
      </c>
      <c r="AB75" s="75">
        <v>0.28000000000000003</v>
      </c>
      <c r="AC75" s="75">
        <v>1.69</v>
      </c>
      <c r="AD75" s="75">
        <v>-1.1399999999999999</v>
      </c>
    </row>
    <row r="76" spans="1:30" x14ac:dyDescent="0.25">
      <c r="A76" s="72">
        <v>20149</v>
      </c>
      <c r="B76" s="64">
        <v>45.64</v>
      </c>
      <c r="C76" s="64">
        <v>53.9</v>
      </c>
      <c r="D76" s="64">
        <v>62.97</v>
      </c>
      <c r="E76" s="78">
        <v>1.28</v>
      </c>
      <c r="F76" s="78">
        <v>2.0299999999999998</v>
      </c>
      <c r="G76" s="64">
        <v>4640</v>
      </c>
      <c r="H76" s="69">
        <v>0.99</v>
      </c>
      <c r="I76" s="65">
        <v>1</v>
      </c>
      <c r="J76" s="65">
        <v>20.7</v>
      </c>
      <c r="K76" s="65">
        <v>-3.4</v>
      </c>
      <c r="L76" s="66">
        <v>0.4</v>
      </c>
      <c r="M76" s="65">
        <v>-5.3</v>
      </c>
      <c r="N76" s="65">
        <v>-4.4000000000000004</v>
      </c>
      <c r="O76" s="66">
        <v>-1</v>
      </c>
      <c r="P76" s="73">
        <v>-8.1</v>
      </c>
      <c r="Q76" s="74">
        <v>22.8</v>
      </c>
      <c r="R76" s="74">
        <v>26.9</v>
      </c>
      <c r="S76" s="74">
        <v>61.9</v>
      </c>
      <c r="T76" s="74">
        <v>-2.2999999999999998</v>
      </c>
      <c r="U76" s="74">
        <v>44.2</v>
      </c>
      <c r="V76" s="74">
        <v>113.1</v>
      </c>
      <c r="W76" s="75">
        <v>3.3</v>
      </c>
      <c r="X76" s="75">
        <v>10.47</v>
      </c>
      <c r="Y76" s="75">
        <v>0.51</v>
      </c>
      <c r="Z76" s="75">
        <v>2.4500000000000002</v>
      </c>
      <c r="AA76" s="75">
        <v>-0.77</v>
      </c>
      <c r="AB76" s="75">
        <v>0.74</v>
      </c>
      <c r="AC76" s="75">
        <v>2.35</v>
      </c>
      <c r="AD76" s="75">
        <v>-1.27</v>
      </c>
    </row>
    <row r="77" spans="1:30" x14ac:dyDescent="0.25">
      <c r="A77" s="72">
        <v>20151</v>
      </c>
      <c r="B77" s="64">
        <v>44.18</v>
      </c>
      <c r="C77" s="64">
        <v>46.72</v>
      </c>
      <c r="D77" s="64">
        <v>52.43</v>
      </c>
      <c r="E77" s="78">
        <v>-2.5299999999999998</v>
      </c>
      <c r="F77" s="78">
        <v>-3.75</v>
      </c>
      <c r="G77" s="64">
        <v>159500</v>
      </c>
      <c r="H77" s="69">
        <v>0.8</v>
      </c>
      <c r="I77" s="65">
        <v>0.96</v>
      </c>
      <c r="J77" s="65">
        <v>18.7</v>
      </c>
      <c r="K77" s="65">
        <v>-3.6</v>
      </c>
      <c r="L77" s="66">
        <v>-0.5</v>
      </c>
      <c r="M77" s="65">
        <v>-6.1</v>
      </c>
      <c r="N77" s="65">
        <v>-4.5</v>
      </c>
      <c r="O77" s="66">
        <v>-2.4</v>
      </c>
      <c r="P77" s="73">
        <v>-6.8</v>
      </c>
      <c r="Q77" s="74">
        <v>42.6</v>
      </c>
      <c r="R77" s="74">
        <v>36.4</v>
      </c>
      <c r="S77" s="74">
        <v>59.9</v>
      </c>
      <c r="T77" s="74">
        <v>2.6</v>
      </c>
      <c r="U77" s="74">
        <v>60</v>
      </c>
      <c r="V77" s="74">
        <v>119.5</v>
      </c>
      <c r="W77" s="75">
        <v>7.1</v>
      </c>
      <c r="X77" s="75">
        <v>8.59</v>
      </c>
      <c r="Y77" s="75">
        <v>0.48</v>
      </c>
      <c r="Z77" s="75">
        <v>1.38</v>
      </c>
      <c r="AA77" s="75">
        <v>-0.38</v>
      </c>
      <c r="AB77" s="75">
        <v>0.44</v>
      </c>
      <c r="AC77" s="75">
        <v>2.2599999999999998</v>
      </c>
      <c r="AD77" s="75">
        <v>-1.48</v>
      </c>
    </row>
    <row r="78" spans="1:30" x14ac:dyDescent="0.25">
      <c r="A78" s="72">
        <v>20153</v>
      </c>
      <c r="B78" s="64">
        <v>45.47</v>
      </c>
      <c r="C78" s="64">
        <v>45.06</v>
      </c>
      <c r="D78" s="64">
        <v>47.86</v>
      </c>
      <c r="E78" s="78">
        <v>-2.11</v>
      </c>
      <c r="F78" s="78">
        <v>-3.97</v>
      </c>
      <c r="G78" s="64">
        <v>119301</v>
      </c>
      <c r="H78" s="69">
        <v>0.7</v>
      </c>
      <c r="I78" s="65">
        <v>0.81</v>
      </c>
      <c r="J78" s="65">
        <v>33.299999999999997</v>
      </c>
      <c r="K78" s="65">
        <v>-4.5</v>
      </c>
      <c r="L78" s="66">
        <v>-0.6</v>
      </c>
      <c r="M78" s="65">
        <v>-7.2</v>
      </c>
      <c r="N78" s="65">
        <v>-6.1</v>
      </c>
      <c r="O78" s="66">
        <v>-1.4</v>
      </c>
      <c r="P78" s="73">
        <v>-9</v>
      </c>
      <c r="Q78" s="74">
        <v>36.299999999999997</v>
      </c>
      <c r="R78" s="74">
        <v>23.7</v>
      </c>
      <c r="S78" s="74">
        <v>53.5</v>
      </c>
      <c r="T78" s="74">
        <v>-2.6</v>
      </c>
      <c r="U78" s="74">
        <v>42.1</v>
      </c>
      <c r="V78" s="74">
        <v>91.8</v>
      </c>
      <c r="W78" s="75">
        <v>10.199999999999999</v>
      </c>
      <c r="X78" s="75">
        <v>6.66</v>
      </c>
      <c r="Y78" s="75">
        <v>0.33</v>
      </c>
      <c r="Z78" s="75">
        <v>1.1499999999999999</v>
      </c>
      <c r="AA78" s="75">
        <v>-0.36</v>
      </c>
      <c r="AB78" s="75">
        <v>0.22</v>
      </c>
      <c r="AC78" s="75">
        <v>1.81</v>
      </c>
      <c r="AD78" s="75">
        <v>-1.19</v>
      </c>
    </row>
    <row r="79" spans="1:30" x14ac:dyDescent="0.25">
      <c r="A79" s="72">
        <v>20155</v>
      </c>
      <c r="B79" s="64">
        <v>42.55</v>
      </c>
      <c r="C79" s="64">
        <v>46.05</v>
      </c>
      <c r="D79" s="64">
        <v>52.7</v>
      </c>
      <c r="E79" s="78">
        <v>-0.23</v>
      </c>
      <c r="F79" s="78">
        <v>0.76</v>
      </c>
      <c r="G79" s="64">
        <v>213300</v>
      </c>
      <c r="H79" s="69">
        <v>0.76</v>
      </c>
      <c r="I79" s="65">
        <v>0.97</v>
      </c>
      <c r="J79" s="65">
        <v>17.399999999999999</v>
      </c>
      <c r="K79" s="65">
        <v>-3</v>
      </c>
      <c r="L79" s="66">
        <v>-0.6</v>
      </c>
      <c r="M79" s="65">
        <v>-5.5</v>
      </c>
      <c r="N79" s="65">
        <v>-4</v>
      </c>
      <c r="O79" s="66">
        <v>-2</v>
      </c>
      <c r="P79" s="73">
        <v>-6.8</v>
      </c>
      <c r="Q79" s="74">
        <v>33.6</v>
      </c>
      <c r="R79" s="74">
        <v>31.1</v>
      </c>
      <c r="S79" s="74">
        <v>56.5</v>
      </c>
      <c r="T79" s="74">
        <v>-2.6</v>
      </c>
      <c r="U79" s="74">
        <v>52.1</v>
      </c>
      <c r="V79" s="74">
        <v>110</v>
      </c>
      <c r="W79" s="75">
        <v>1.4</v>
      </c>
      <c r="X79" s="75">
        <v>9.48</v>
      </c>
      <c r="Y79" s="75">
        <v>0.49</v>
      </c>
      <c r="Z79" s="75">
        <v>1.68</v>
      </c>
      <c r="AA79" s="75">
        <v>-0.55000000000000004</v>
      </c>
      <c r="AB79" s="75">
        <v>0.47</v>
      </c>
      <c r="AC79" s="75">
        <v>2.3199999999999998</v>
      </c>
      <c r="AD79" s="75">
        <v>-1.26</v>
      </c>
    </row>
    <row r="80" spans="1:30" x14ac:dyDescent="0.25">
      <c r="A80" s="72">
        <v>20157</v>
      </c>
      <c r="B80" s="64">
        <v>42.86</v>
      </c>
      <c r="C80" s="64">
        <v>50.17</v>
      </c>
      <c r="D80" s="64">
        <v>55.51</v>
      </c>
      <c r="E80" s="78">
        <v>2.4</v>
      </c>
      <c r="F80" s="78">
        <v>3.18</v>
      </c>
      <c r="G80" s="64">
        <v>58639</v>
      </c>
      <c r="H80" s="69">
        <v>0.94</v>
      </c>
      <c r="I80" s="65">
        <v>0.99</v>
      </c>
      <c r="J80" s="65">
        <v>24.1</v>
      </c>
      <c r="K80" s="65">
        <v>-3.7</v>
      </c>
      <c r="L80" s="66">
        <v>0.1</v>
      </c>
      <c r="M80" s="65">
        <v>-6.1</v>
      </c>
      <c r="N80" s="65">
        <v>-4.9000000000000004</v>
      </c>
      <c r="O80" s="66">
        <v>-1.8</v>
      </c>
      <c r="P80" s="73">
        <v>-8.8000000000000007</v>
      </c>
      <c r="Q80" s="74">
        <v>26.1</v>
      </c>
      <c r="R80" s="74">
        <v>25.5</v>
      </c>
      <c r="S80" s="74">
        <v>57.2</v>
      </c>
      <c r="T80" s="74">
        <v>-1.3</v>
      </c>
      <c r="U80" s="74">
        <v>41.2</v>
      </c>
      <c r="V80" s="74">
        <v>101.5</v>
      </c>
      <c r="W80" s="75">
        <v>3.8</v>
      </c>
      <c r="X80" s="75">
        <v>9.15</v>
      </c>
      <c r="Y80" s="75">
        <v>0.37</v>
      </c>
      <c r="Z80" s="75">
        <v>1.91</v>
      </c>
      <c r="AA80" s="75">
        <v>-0.84</v>
      </c>
      <c r="AB80" s="75">
        <v>0.52</v>
      </c>
      <c r="AC80" s="75">
        <v>2.11</v>
      </c>
      <c r="AD80" s="75">
        <v>-1.01</v>
      </c>
    </row>
    <row r="81" spans="1:30" x14ac:dyDescent="0.25">
      <c r="A81" s="72">
        <v>20159</v>
      </c>
      <c r="B81" s="64">
        <v>50.56</v>
      </c>
      <c r="C81" s="64">
        <v>54.88</v>
      </c>
      <c r="D81" s="64">
        <v>64.22</v>
      </c>
      <c r="E81" s="78">
        <v>-1.99</v>
      </c>
      <c r="F81" s="78">
        <v>-2.2200000000000002</v>
      </c>
      <c r="G81" s="64">
        <v>153320</v>
      </c>
      <c r="H81" s="69">
        <v>0.99</v>
      </c>
      <c r="I81" s="65">
        <v>1</v>
      </c>
      <c r="J81" s="65">
        <v>19.100000000000001</v>
      </c>
      <c r="K81" s="65">
        <v>-3.2</v>
      </c>
      <c r="L81" s="66">
        <v>-0.4</v>
      </c>
      <c r="M81" s="65">
        <v>-5.3</v>
      </c>
      <c r="N81" s="65">
        <v>-4.2</v>
      </c>
      <c r="O81" s="66">
        <v>-2</v>
      </c>
      <c r="P81" s="73">
        <v>-7</v>
      </c>
      <c r="Q81" s="74">
        <v>34.1</v>
      </c>
      <c r="R81" s="74">
        <v>31</v>
      </c>
      <c r="S81" s="74">
        <v>58.2</v>
      </c>
      <c r="T81" s="74">
        <v>-2</v>
      </c>
      <c r="U81" s="74">
        <v>50.9</v>
      </c>
      <c r="V81" s="74">
        <v>111.6</v>
      </c>
      <c r="W81" s="75">
        <v>0.8</v>
      </c>
      <c r="X81" s="75">
        <v>8.98</v>
      </c>
      <c r="Y81" s="75">
        <v>0.48</v>
      </c>
      <c r="Z81" s="75">
        <v>1.58</v>
      </c>
      <c r="AA81" s="75">
        <v>-0.56999999999999995</v>
      </c>
      <c r="AB81" s="75">
        <v>0.42</v>
      </c>
      <c r="AC81" s="75">
        <v>2.37</v>
      </c>
      <c r="AD81" s="75">
        <v>-0.96</v>
      </c>
    </row>
    <row r="82" spans="1:30" x14ac:dyDescent="0.25">
      <c r="A82" s="72">
        <v>20161</v>
      </c>
      <c r="B82" s="64">
        <v>44.78</v>
      </c>
      <c r="C82" s="64">
        <v>48.37</v>
      </c>
      <c r="D82" s="64">
        <v>53.47</v>
      </c>
      <c r="E82" s="78">
        <v>-2.31</v>
      </c>
      <c r="F82" s="78">
        <v>-3.78</v>
      </c>
      <c r="G82" s="64">
        <v>15633</v>
      </c>
      <c r="H82" s="69">
        <v>0.88</v>
      </c>
      <c r="I82" s="65">
        <v>0.98</v>
      </c>
      <c r="J82" s="65">
        <v>20.9</v>
      </c>
      <c r="K82" s="65">
        <v>-3.3</v>
      </c>
      <c r="L82" s="66">
        <v>0.2</v>
      </c>
      <c r="M82" s="65">
        <v>-5.5</v>
      </c>
      <c r="N82" s="65">
        <v>-4.4000000000000004</v>
      </c>
      <c r="O82" s="66">
        <v>-1.3</v>
      </c>
      <c r="P82" s="73">
        <v>-8.1999999999999993</v>
      </c>
      <c r="Q82" s="74">
        <v>25.3</v>
      </c>
      <c r="R82" s="74">
        <v>27.5</v>
      </c>
      <c r="S82" s="74">
        <v>59.4</v>
      </c>
      <c r="T82" s="74">
        <v>-0.5</v>
      </c>
      <c r="U82" s="74">
        <v>45.4</v>
      </c>
      <c r="V82" s="74">
        <v>112.9</v>
      </c>
      <c r="W82" s="75">
        <v>3.4</v>
      </c>
      <c r="X82" s="75">
        <v>9.93</v>
      </c>
      <c r="Y82" s="75">
        <v>0.49</v>
      </c>
      <c r="Z82" s="75">
        <v>2.1800000000000002</v>
      </c>
      <c r="AA82" s="75">
        <v>-0.56999999999999995</v>
      </c>
      <c r="AB82" s="75">
        <v>0.74</v>
      </c>
      <c r="AC82" s="75">
        <v>2.14</v>
      </c>
      <c r="AD82" s="75">
        <v>-0.85</v>
      </c>
    </row>
    <row r="83" spans="1:30" x14ac:dyDescent="0.25">
      <c r="A83" s="72">
        <v>20163</v>
      </c>
      <c r="B83" s="64">
        <v>40.880000000000003</v>
      </c>
      <c r="C83" s="64">
        <v>41.08</v>
      </c>
      <c r="D83" s="64">
        <v>43.38</v>
      </c>
      <c r="E83" s="78">
        <v>-1.55</v>
      </c>
      <c r="F83" s="78">
        <v>-3.24</v>
      </c>
      <c r="G83" s="64">
        <v>84640</v>
      </c>
      <c r="H83" s="69">
        <v>0.39</v>
      </c>
      <c r="I83" s="65">
        <v>0.49</v>
      </c>
      <c r="J83" s="65">
        <v>27</v>
      </c>
      <c r="K83" s="65">
        <v>-4.0999999999999996</v>
      </c>
      <c r="L83" s="66">
        <v>-0.6</v>
      </c>
      <c r="M83" s="65">
        <v>-7.7</v>
      </c>
      <c r="N83" s="65">
        <v>-5.7</v>
      </c>
      <c r="O83" s="66">
        <v>-1.9</v>
      </c>
      <c r="P83" s="73">
        <v>-9.6999999999999993</v>
      </c>
      <c r="Q83" s="74">
        <v>42.5</v>
      </c>
      <c r="R83" s="74">
        <v>28.9</v>
      </c>
      <c r="S83" s="74">
        <v>55.9</v>
      </c>
      <c r="T83" s="74">
        <v>-0.5</v>
      </c>
      <c r="U83" s="74">
        <v>47.8</v>
      </c>
      <c r="V83" s="74">
        <v>112.4</v>
      </c>
      <c r="W83" s="75">
        <v>5.0999999999999996</v>
      </c>
      <c r="X83" s="75">
        <v>7.61</v>
      </c>
      <c r="Y83" s="75">
        <v>0.41</v>
      </c>
      <c r="Z83" s="75">
        <v>1.0900000000000001</v>
      </c>
      <c r="AA83" s="75">
        <v>-0.77</v>
      </c>
      <c r="AB83" s="75">
        <v>0.34</v>
      </c>
      <c r="AC83" s="75">
        <v>1.72</v>
      </c>
      <c r="AD83" s="75">
        <v>-0.98</v>
      </c>
    </row>
    <row r="84" spans="1:30" x14ac:dyDescent="0.25">
      <c r="A84" s="72">
        <v>20165</v>
      </c>
      <c r="B84" s="64">
        <v>32.299999999999997</v>
      </c>
      <c r="C84" s="64">
        <v>36.68</v>
      </c>
      <c r="D84" s="64">
        <v>38.270000000000003</v>
      </c>
      <c r="E84" s="78">
        <v>-0.66</v>
      </c>
      <c r="F84" s="78">
        <v>-1.04</v>
      </c>
      <c r="G84" s="64">
        <v>104903</v>
      </c>
      <c r="H84" s="69">
        <v>0.12</v>
      </c>
      <c r="I84" s="65">
        <v>0.15</v>
      </c>
      <c r="J84" s="65">
        <v>24.5</v>
      </c>
      <c r="K84" s="65">
        <v>-3.8</v>
      </c>
      <c r="L84" s="66">
        <v>-0.5</v>
      </c>
      <c r="M84" s="65">
        <v>-6.8</v>
      </c>
      <c r="N84" s="65">
        <v>-5.0999999999999996</v>
      </c>
      <c r="O84" s="66">
        <v>-1.9</v>
      </c>
      <c r="P84" s="73">
        <v>-8.5</v>
      </c>
      <c r="Q84" s="74">
        <v>47.3</v>
      </c>
      <c r="R84" s="74">
        <v>33.6</v>
      </c>
      <c r="S84" s="74">
        <v>59.8</v>
      </c>
      <c r="T84" s="74">
        <v>2.4</v>
      </c>
      <c r="U84" s="74">
        <v>55</v>
      </c>
      <c r="V84" s="74">
        <v>119.1</v>
      </c>
      <c r="W84" s="75">
        <v>6</v>
      </c>
      <c r="X84" s="75">
        <v>7.47</v>
      </c>
      <c r="Y84" s="75">
        <v>0.48</v>
      </c>
      <c r="Z84" s="75">
        <v>1.1100000000000001</v>
      </c>
      <c r="AA84" s="75">
        <v>-0.48</v>
      </c>
      <c r="AB84" s="75">
        <v>0.37</v>
      </c>
      <c r="AC84" s="75">
        <v>2.4300000000000002</v>
      </c>
      <c r="AD84" s="75">
        <v>-1</v>
      </c>
    </row>
    <row r="85" spans="1:30" x14ac:dyDescent="0.25">
      <c r="A85" s="72">
        <v>20167</v>
      </c>
      <c r="B85" s="64">
        <v>43.66</v>
      </c>
      <c r="C85" s="64">
        <v>46.24</v>
      </c>
      <c r="D85" s="64">
        <v>51.84</v>
      </c>
      <c r="E85" s="78">
        <v>-1.69</v>
      </c>
      <c r="F85" s="78">
        <v>-2.66</v>
      </c>
      <c r="G85" s="64">
        <v>67812</v>
      </c>
      <c r="H85" s="69">
        <v>0.77</v>
      </c>
      <c r="I85" s="65">
        <v>0.95</v>
      </c>
      <c r="J85" s="65">
        <v>22.4</v>
      </c>
      <c r="K85" s="65">
        <v>-3.7</v>
      </c>
      <c r="L85" s="66">
        <v>-0.5</v>
      </c>
      <c r="M85" s="65">
        <v>-6</v>
      </c>
      <c r="N85" s="65">
        <v>-4.9000000000000004</v>
      </c>
      <c r="O85" s="66">
        <v>-1.8</v>
      </c>
      <c r="P85" s="73">
        <v>-8.4</v>
      </c>
      <c r="Q85" s="74">
        <v>39.799999999999997</v>
      </c>
      <c r="R85" s="74">
        <v>30</v>
      </c>
      <c r="S85" s="74">
        <v>57.6</v>
      </c>
      <c r="T85" s="74">
        <v>-0.2</v>
      </c>
      <c r="U85" s="74">
        <v>49</v>
      </c>
      <c r="V85" s="74">
        <v>110.8</v>
      </c>
      <c r="W85" s="75">
        <v>3.8</v>
      </c>
      <c r="X85" s="75">
        <v>7.93</v>
      </c>
      <c r="Y85" s="75">
        <v>0.46</v>
      </c>
      <c r="Z85" s="75">
        <v>1.32</v>
      </c>
      <c r="AA85" s="75">
        <v>-0.64</v>
      </c>
      <c r="AB85" s="75">
        <v>0.42</v>
      </c>
      <c r="AC85" s="75">
        <v>2.34</v>
      </c>
      <c r="AD85" s="75">
        <v>-0.86</v>
      </c>
    </row>
    <row r="86" spans="1:30" x14ac:dyDescent="0.25">
      <c r="A86" s="72">
        <v>20169</v>
      </c>
      <c r="B86" s="64">
        <v>43.54</v>
      </c>
      <c r="C86" s="64">
        <v>51.64</v>
      </c>
      <c r="D86" s="64">
        <v>59.58</v>
      </c>
      <c r="E86" s="78">
        <v>1.51</v>
      </c>
      <c r="F86" s="78">
        <v>1.94</v>
      </c>
      <c r="G86" s="64">
        <v>118017</v>
      </c>
      <c r="H86" s="69">
        <v>0.97</v>
      </c>
      <c r="I86" s="65">
        <v>1</v>
      </c>
      <c r="J86" s="65">
        <v>18.2</v>
      </c>
      <c r="K86" s="65">
        <v>-3.1</v>
      </c>
      <c r="L86" s="66">
        <v>-0.5</v>
      </c>
      <c r="M86" s="65">
        <v>-5.3</v>
      </c>
      <c r="N86" s="65">
        <v>-4.2</v>
      </c>
      <c r="O86" s="66">
        <v>-2.2999999999999998</v>
      </c>
      <c r="P86" s="73">
        <v>-7.3</v>
      </c>
      <c r="Q86" s="74">
        <v>38.700000000000003</v>
      </c>
      <c r="R86" s="74">
        <v>30.6</v>
      </c>
      <c r="S86" s="74">
        <v>61.2</v>
      </c>
      <c r="T86" s="74">
        <v>-1.5</v>
      </c>
      <c r="U86" s="74">
        <v>50.6</v>
      </c>
      <c r="V86" s="74">
        <v>115.6</v>
      </c>
      <c r="W86" s="75">
        <v>1.4</v>
      </c>
      <c r="X86" s="75">
        <v>9.6999999999999993</v>
      </c>
      <c r="Y86" s="75">
        <v>0.5</v>
      </c>
      <c r="Z86" s="75">
        <v>2.0499999999999998</v>
      </c>
      <c r="AA86" s="75">
        <v>-0.63</v>
      </c>
      <c r="AB86" s="75">
        <v>0.57999999999999996</v>
      </c>
      <c r="AC86" s="75">
        <v>2.5</v>
      </c>
      <c r="AD86" s="75">
        <v>-0.97</v>
      </c>
    </row>
    <row r="87" spans="1:30" x14ac:dyDescent="0.25">
      <c r="A87" s="72">
        <v>20171</v>
      </c>
      <c r="B87" s="64">
        <v>36.479999999999997</v>
      </c>
      <c r="C87" s="64">
        <v>44.75</v>
      </c>
      <c r="D87" s="64">
        <v>46.6</v>
      </c>
      <c r="E87" s="78">
        <v>3.97</v>
      </c>
      <c r="F87" s="78">
        <v>5.44</v>
      </c>
      <c r="G87" s="64">
        <v>116591</v>
      </c>
      <c r="H87" s="69">
        <v>0.67</v>
      </c>
      <c r="I87" s="65">
        <v>0.73</v>
      </c>
      <c r="J87" s="65">
        <v>29.8</v>
      </c>
      <c r="K87" s="65">
        <v>-4.0999999999999996</v>
      </c>
      <c r="L87" s="66">
        <v>-0.2</v>
      </c>
      <c r="M87" s="65">
        <v>-6.5</v>
      </c>
      <c r="N87" s="65">
        <v>-5.7</v>
      </c>
      <c r="O87" s="66">
        <v>-1.4</v>
      </c>
      <c r="P87" s="73">
        <v>-8.8000000000000007</v>
      </c>
      <c r="Q87" s="74">
        <v>51.1</v>
      </c>
      <c r="R87" s="74">
        <v>32.5</v>
      </c>
      <c r="S87" s="74">
        <v>54.7</v>
      </c>
      <c r="T87" s="74">
        <v>5.5</v>
      </c>
      <c r="U87" s="74">
        <v>54.5</v>
      </c>
      <c r="V87" s="74">
        <v>108.3</v>
      </c>
      <c r="W87" s="75">
        <v>13.2</v>
      </c>
      <c r="X87" s="75">
        <v>5.9</v>
      </c>
      <c r="Y87" s="75">
        <v>0.41</v>
      </c>
      <c r="Z87" s="75">
        <v>0.77</v>
      </c>
      <c r="AA87" s="75">
        <v>-0.28000000000000003</v>
      </c>
      <c r="AB87" s="75">
        <v>0.25</v>
      </c>
      <c r="AC87" s="75">
        <v>1.52</v>
      </c>
      <c r="AD87" s="75">
        <v>-0.92</v>
      </c>
    </row>
    <row r="88" spans="1:30" x14ac:dyDescent="0.25">
      <c r="A88" s="72">
        <v>20173</v>
      </c>
      <c r="B88" s="64">
        <v>41.03</v>
      </c>
      <c r="C88" s="64">
        <v>45.23</v>
      </c>
      <c r="D88" s="64">
        <v>51.32</v>
      </c>
      <c r="E88" s="78">
        <v>1.23</v>
      </c>
      <c r="F88" s="78">
        <v>2.54</v>
      </c>
      <c r="G88" s="64">
        <v>158759</v>
      </c>
      <c r="H88" s="69">
        <v>0.71</v>
      </c>
      <c r="I88" s="65">
        <v>0.94</v>
      </c>
      <c r="J88" s="65">
        <v>14</v>
      </c>
      <c r="K88" s="65">
        <v>-2.9</v>
      </c>
      <c r="L88" s="66">
        <v>-0.6</v>
      </c>
      <c r="M88" s="65">
        <v>-5.0999999999999996</v>
      </c>
      <c r="N88" s="65">
        <v>-3.7</v>
      </c>
      <c r="O88" s="66">
        <v>-1.5</v>
      </c>
      <c r="P88" s="73">
        <v>-6.7</v>
      </c>
      <c r="Q88" s="74">
        <v>28.9</v>
      </c>
      <c r="R88" s="74">
        <v>30.1</v>
      </c>
      <c r="S88" s="74">
        <v>54.6</v>
      </c>
      <c r="T88" s="74">
        <v>-3.3</v>
      </c>
      <c r="U88" s="74">
        <v>51.4</v>
      </c>
      <c r="V88" s="74">
        <v>109.2</v>
      </c>
      <c r="W88" s="75">
        <v>2.7</v>
      </c>
      <c r="X88" s="75">
        <v>10.49</v>
      </c>
      <c r="Y88" s="75">
        <v>0.43</v>
      </c>
      <c r="Z88" s="75">
        <v>1.59</v>
      </c>
      <c r="AA88" s="75">
        <v>-0.37</v>
      </c>
      <c r="AB88" s="75">
        <v>0.59</v>
      </c>
      <c r="AC88" s="75">
        <v>2.4900000000000002</v>
      </c>
      <c r="AD88" s="75">
        <v>-1.23</v>
      </c>
    </row>
    <row r="89" spans="1:30" x14ac:dyDescent="0.25">
      <c r="A89" s="72">
        <v>20175</v>
      </c>
      <c r="B89" s="64">
        <v>42.62</v>
      </c>
      <c r="C89" s="64">
        <v>44.74</v>
      </c>
      <c r="D89" s="64">
        <v>48.85</v>
      </c>
      <c r="E89" s="78">
        <v>1.1499999999999999</v>
      </c>
      <c r="F89" s="78">
        <v>1.89</v>
      </c>
      <c r="G89" s="64">
        <v>51411</v>
      </c>
      <c r="H89" s="69">
        <v>0.67</v>
      </c>
      <c r="I89" s="65">
        <v>0.86</v>
      </c>
      <c r="J89" s="65">
        <v>22.9</v>
      </c>
      <c r="K89" s="65">
        <v>-3.6</v>
      </c>
      <c r="L89" s="66">
        <v>-0.3</v>
      </c>
      <c r="M89" s="65">
        <v>-6.4</v>
      </c>
      <c r="N89" s="65">
        <v>-4.9000000000000004</v>
      </c>
      <c r="O89" s="66">
        <v>-1.6</v>
      </c>
      <c r="P89" s="73">
        <v>-8.1</v>
      </c>
      <c r="Q89" s="74">
        <v>72.7</v>
      </c>
      <c r="R89" s="74">
        <v>42.3</v>
      </c>
      <c r="S89" s="74">
        <v>71.7</v>
      </c>
      <c r="T89" s="74">
        <v>13.2</v>
      </c>
      <c r="U89" s="74">
        <v>68.3</v>
      </c>
      <c r="V89" s="74">
        <v>122.2</v>
      </c>
      <c r="W89" s="75">
        <v>19.5</v>
      </c>
      <c r="X89" s="75">
        <v>5.38</v>
      </c>
      <c r="Y89" s="75">
        <v>0.37</v>
      </c>
      <c r="Z89" s="75">
        <v>1.1100000000000001</v>
      </c>
      <c r="AA89" s="75">
        <v>-0.28000000000000003</v>
      </c>
      <c r="AB89" s="75">
        <v>0.28000000000000003</v>
      </c>
      <c r="AC89" s="75">
        <v>1.48</v>
      </c>
      <c r="AD89" s="75">
        <v>-1.1299999999999999</v>
      </c>
    </row>
    <row r="90" spans="1:30" x14ac:dyDescent="0.25">
      <c r="A90" s="72">
        <v>20177</v>
      </c>
      <c r="B90" s="64">
        <v>47.1</v>
      </c>
      <c r="C90" s="64">
        <v>56.38</v>
      </c>
      <c r="D90" s="64">
        <v>68.12</v>
      </c>
      <c r="E90" s="78">
        <v>3.05</v>
      </c>
      <c r="F90" s="78">
        <v>4.62</v>
      </c>
      <c r="G90" s="64">
        <v>3778</v>
      </c>
      <c r="H90" s="69">
        <v>1</v>
      </c>
      <c r="I90" s="65">
        <v>1</v>
      </c>
      <c r="J90" s="65">
        <v>17.2</v>
      </c>
      <c r="K90" s="65">
        <v>-3.1</v>
      </c>
      <c r="L90" s="66">
        <v>0.2</v>
      </c>
      <c r="M90" s="65">
        <v>-5.3</v>
      </c>
      <c r="N90" s="65">
        <v>-4.2</v>
      </c>
      <c r="O90" s="66">
        <v>-0.7</v>
      </c>
      <c r="P90" s="73">
        <v>-7.9</v>
      </c>
      <c r="Q90" s="74">
        <v>19</v>
      </c>
      <c r="R90" s="74">
        <v>25.1</v>
      </c>
      <c r="S90" s="74">
        <v>63.2</v>
      </c>
      <c r="T90" s="74">
        <v>-2.7</v>
      </c>
      <c r="U90" s="74">
        <v>42.6</v>
      </c>
      <c r="V90" s="74">
        <v>109.3</v>
      </c>
      <c r="W90" s="75">
        <v>3.5</v>
      </c>
      <c r="X90" s="75">
        <v>11.52</v>
      </c>
      <c r="Y90" s="75">
        <v>0.5</v>
      </c>
      <c r="Z90" s="75">
        <v>2.46</v>
      </c>
      <c r="AA90" s="75">
        <v>-0.81</v>
      </c>
      <c r="AB90" s="75">
        <v>0.81</v>
      </c>
      <c r="AC90" s="75">
        <v>2.4700000000000002</v>
      </c>
      <c r="AD90" s="75">
        <v>-0.82</v>
      </c>
    </row>
    <row r="91" spans="1:30" x14ac:dyDescent="0.25">
      <c r="A91" s="72">
        <v>20179</v>
      </c>
      <c r="B91" s="64">
        <v>46.36</v>
      </c>
      <c r="C91" s="64">
        <v>43.57</v>
      </c>
      <c r="D91" s="64">
        <v>45.69</v>
      </c>
      <c r="E91" s="78">
        <v>-2.75</v>
      </c>
      <c r="F91" s="78">
        <v>-4.33</v>
      </c>
      <c r="G91" s="64">
        <v>79704</v>
      </c>
      <c r="H91" s="69">
        <v>0.57999999999999996</v>
      </c>
      <c r="I91" s="65">
        <v>0.67</v>
      </c>
      <c r="J91" s="65">
        <v>29.4</v>
      </c>
      <c r="K91" s="65">
        <v>-4.3</v>
      </c>
      <c r="L91" s="66">
        <v>-0.3</v>
      </c>
      <c r="M91" s="65">
        <v>-6.9</v>
      </c>
      <c r="N91" s="65">
        <v>-5.9</v>
      </c>
      <c r="O91" s="66">
        <v>-1.4</v>
      </c>
      <c r="P91" s="73">
        <v>-9.5</v>
      </c>
      <c r="Q91" s="74">
        <v>36.4</v>
      </c>
      <c r="R91" s="74">
        <v>27.1</v>
      </c>
      <c r="S91" s="74">
        <v>53.1</v>
      </c>
      <c r="T91" s="74">
        <v>-0.8</v>
      </c>
      <c r="U91" s="74">
        <v>46.7</v>
      </c>
      <c r="V91" s="74">
        <v>103.9</v>
      </c>
      <c r="W91" s="75">
        <v>8.1</v>
      </c>
      <c r="X91" s="75">
        <v>6.75</v>
      </c>
      <c r="Y91" s="75">
        <v>0.44</v>
      </c>
      <c r="Z91" s="75">
        <v>1.2</v>
      </c>
      <c r="AA91" s="75">
        <v>-0.51</v>
      </c>
      <c r="AB91" s="75">
        <v>0.25</v>
      </c>
      <c r="AC91" s="75">
        <v>1.65</v>
      </c>
      <c r="AD91" s="75">
        <v>-1.17</v>
      </c>
    </row>
    <row r="92" spans="1:30" x14ac:dyDescent="0.25">
      <c r="A92" s="72">
        <v>20181</v>
      </c>
      <c r="B92" s="64">
        <v>45.53</v>
      </c>
      <c r="C92" s="64">
        <v>43.25</v>
      </c>
      <c r="D92" s="64">
        <v>45.32</v>
      </c>
      <c r="E92" s="78">
        <v>-2.2599999999999998</v>
      </c>
      <c r="F92" s="78">
        <v>-3.95</v>
      </c>
      <c r="G92" s="64">
        <v>136744</v>
      </c>
      <c r="H92" s="69">
        <v>0.56000000000000005</v>
      </c>
      <c r="I92" s="65">
        <v>0.64</v>
      </c>
      <c r="J92" s="65">
        <v>32.5</v>
      </c>
      <c r="K92" s="65">
        <v>-4.2</v>
      </c>
      <c r="L92" s="66">
        <v>-0.8</v>
      </c>
      <c r="M92" s="65">
        <v>-6.7</v>
      </c>
      <c r="N92" s="65">
        <v>-5.9</v>
      </c>
      <c r="O92" s="66">
        <v>-1.1000000000000001</v>
      </c>
      <c r="P92" s="73">
        <v>-8.6</v>
      </c>
      <c r="Q92" s="74">
        <v>25</v>
      </c>
      <c r="R92" s="74">
        <v>21.6</v>
      </c>
      <c r="S92" s="74">
        <v>45.7</v>
      </c>
      <c r="T92" s="74">
        <v>-3.4</v>
      </c>
      <c r="U92" s="74">
        <v>38.200000000000003</v>
      </c>
      <c r="V92" s="74">
        <v>76.900000000000006</v>
      </c>
      <c r="W92" s="75">
        <v>12.1</v>
      </c>
      <c r="X92" s="75">
        <v>5.52</v>
      </c>
      <c r="Y92" s="75">
        <v>0.32</v>
      </c>
      <c r="Z92" s="75">
        <v>0.91</v>
      </c>
      <c r="AA92" s="75">
        <v>-0.32</v>
      </c>
      <c r="AB92" s="75">
        <v>0.24</v>
      </c>
      <c r="AC92" s="75">
        <v>1.48</v>
      </c>
      <c r="AD92" s="75">
        <v>-0.81</v>
      </c>
    </row>
    <row r="93" spans="1:30" x14ac:dyDescent="0.25">
      <c r="A93" s="72">
        <v>20183</v>
      </c>
      <c r="B93" s="64">
        <v>41.76</v>
      </c>
      <c r="C93" s="64">
        <v>43.51</v>
      </c>
      <c r="D93" s="64">
        <v>44.37</v>
      </c>
      <c r="E93" s="78">
        <v>-0.33</v>
      </c>
      <c r="F93" s="78">
        <v>-0.92</v>
      </c>
      <c r="G93" s="64">
        <v>110477</v>
      </c>
      <c r="H93" s="69">
        <v>0.57999999999999996</v>
      </c>
      <c r="I93" s="65">
        <v>0.56999999999999995</v>
      </c>
      <c r="J93" s="65">
        <v>28.8</v>
      </c>
      <c r="K93" s="65">
        <v>-4</v>
      </c>
      <c r="L93" s="66">
        <v>0.1</v>
      </c>
      <c r="M93" s="65">
        <v>-7.3</v>
      </c>
      <c r="N93" s="65">
        <v>-5.6</v>
      </c>
      <c r="O93" s="66">
        <v>-2</v>
      </c>
      <c r="P93" s="73">
        <v>-9.1999999999999993</v>
      </c>
      <c r="Q93" s="74">
        <v>35.1</v>
      </c>
      <c r="R93" s="74">
        <v>28.3</v>
      </c>
      <c r="S93" s="74">
        <v>60.8</v>
      </c>
      <c r="T93" s="74">
        <v>0</v>
      </c>
      <c r="U93" s="74">
        <v>46</v>
      </c>
      <c r="V93" s="74">
        <v>111.3</v>
      </c>
      <c r="W93" s="75">
        <v>4.8</v>
      </c>
      <c r="X93" s="75">
        <v>8.09</v>
      </c>
      <c r="Y93" s="75">
        <v>0.32</v>
      </c>
      <c r="Z93" s="75">
        <v>1.56</v>
      </c>
      <c r="AA93" s="75">
        <v>-0.91</v>
      </c>
      <c r="AB93" s="75">
        <v>0.36</v>
      </c>
      <c r="AC93" s="75">
        <v>1.74</v>
      </c>
      <c r="AD93" s="75">
        <v>-1.1100000000000001</v>
      </c>
    </row>
    <row r="94" spans="1:30" x14ac:dyDescent="0.25">
      <c r="A94" s="72">
        <v>20185</v>
      </c>
      <c r="B94" s="64">
        <v>40.75</v>
      </c>
      <c r="C94" s="64">
        <v>45.53</v>
      </c>
      <c r="D94" s="64">
        <v>50.71</v>
      </c>
      <c r="E94" s="78">
        <v>0.5</v>
      </c>
      <c r="F94" s="78">
        <v>1</v>
      </c>
      <c r="G94" s="64">
        <v>130310</v>
      </c>
      <c r="H94" s="69">
        <v>0.73</v>
      </c>
      <c r="I94" s="65">
        <v>0.93</v>
      </c>
      <c r="J94" s="65">
        <v>19.100000000000001</v>
      </c>
      <c r="K94" s="65">
        <v>-3.4</v>
      </c>
      <c r="L94" s="66">
        <v>-0.6</v>
      </c>
      <c r="M94" s="65">
        <v>-5.4</v>
      </c>
      <c r="N94" s="65">
        <v>-4.3</v>
      </c>
      <c r="O94" s="66">
        <v>-1.9</v>
      </c>
      <c r="P94" s="73">
        <v>-6.9</v>
      </c>
      <c r="Q94" s="74">
        <v>45.3</v>
      </c>
      <c r="R94" s="74">
        <v>36.799999999999997</v>
      </c>
      <c r="S94" s="74">
        <v>64</v>
      </c>
      <c r="T94" s="74">
        <v>3</v>
      </c>
      <c r="U94" s="74">
        <v>60.7</v>
      </c>
      <c r="V94" s="74">
        <v>125.8</v>
      </c>
      <c r="W94" s="75">
        <v>4.5</v>
      </c>
      <c r="X94" s="75">
        <v>8.67</v>
      </c>
      <c r="Y94" s="75">
        <v>0.49</v>
      </c>
      <c r="Z94" s="75">
        <v>1.49</v>
      </c>
      <c r="AA94" s="75">
        <v>-0.5</v>
      </c>
      <c r="AB94" s="75">
        <v>0.41</v>
      </c>
      <c r="AC94" s="75">
        <v>2.4900000000000002</v>
      </c>
      <c r="AD94" s="75">
        <v>-1.2</v>
      </c>
    </row>
    <row r="95" spans="1:30" x14ac:dyDescent="0.25">
      <c r="A95" s="72">
        <v>20187</v>
      </c>
      <c r="B95" s="64">
        <v>39.200000000000003</v>
      </c>
      <c r="C95" s="64">
        <v>39.64</v>
      </c>
      <c r="D95" s="64">
        <v>39.04</v>
      </c>
      <c r="E95" s="78">
        <v>0.55000000000000004</v>
      </c>
      <c r="F95" s="78">
        <v>0.5</v>
      </c>
      <c r="G95" s="64">
        <v>104666</v>
      </c>
      <c r="H95" s="69">
        <v>0.28000000000000003</v>
      </c>
      <c r="I95" s="65">
        <v>0.19</v>
      </c>
      <c r="J95" s="65">
        <v>25.8</v>
      </c>
      <c r="K95" s="65">
        <v>-3.6</v>
      </c>
      <c r="L95" s="66">
        <v>-0.1</v>
      </c>
      <c r="M95" s="65">
        <v>-6.6</v>
      </c>
      <c r="N95" s="65">
        <v>-5.3</v>
      </c>
      <c r="O95" s="66">
        <v>-1.3</v>
      </c>
      <c r="P95" s="73">
        <v>-8.4</v>
      </c>
      <c r="Q95" s="74">
        <v>69.2</v>
      </c>
      <c r="R95" s="74">
        <v>41.8</v>
      </c>
      <c r="S95" s="74">
        <v>71.900000000000006</v>
      </c>
      <c r="T95" s="74">
        <v>17.100000000000001</v>
      </c>
      <c r="U95" s="74">
        <v>67.7</v>
      </c>
      <c r="V95" s="74">
        <v>116.9</v>
      </c>
      <c r="W95" s="75">
        <v>22.4</v>
      </c>
      <c r="X95" s="75">
        <v>4.42</v>
      </c>
      <c r="Y95" s="75">
        <v>0.23</v>
      </c>
      <c r="Z95" s="75">
        <v>0.69</v>
      </c>
      <c r="AA95" s="75">
        <v>-0.17</v>
      </c>
      <c r="AB95" s="75">
        <v>0.22</v>
      </c>
      <c r="AC95" s="75">
        <v>1.17</v>
      </c>
      <c r="AD95" s="75">
        <v>-0.81</v>
      </c>
    </row>
    <row r="96" spans="1:30" x14ac:dyDescent="0.25">
      <c r="A96" s="72">
        <v>20189</v>
      </c>
      <c r="B96" s="64">
        <v>39.58</v>
      </c>
      <c r="C96" s="64">
        <v>43.11</v>
      </c>
      <c r="D96" s="64">
        <v>44.54</v>
      </c>
      <c r="E96" s="78">
        <v>1.45</v>
      </c>
      <c r="F96" s="78">
        <v>2.4900000000000002</v>
      </c>
      <c r="G96" s="64">
        <v>66490</v>
      </c>
      <c r="H96" s="69">
        <v>0.55000000000000004</v>
      </c>
      <c r="I96" s="65">
        <v>0.57999999999999996</v>
      </c>
      <c r="J96" s="65">
        <v>22.9</v>
      </c>
      <c r="K96" s="65">
        <v>-3.5</v>
      </c>
      <c r="L96" s="66">
        <v>0.1</v>
      </c>
      <c r="M96" s="65">
        <v>-6.7</v>
      </c>
      <c r="N96" s="65">
        <v>-5</v>
      </c>
      <c r="O96" s="66">
        <v>-1.1000000000000001</v>
      </c>
      <c r="P96" s="73">
        <v>-8.4</v>
      </c>
      <c r="Q96" s="74">
        <v>72.599999999999994</v>
      </c>
      <c r="R96" s="74">
        <v>41.7</v>
      </c>
      <c r="S96" s="74">
        <v>71.599999999999994</v>
      </c>
      <c r="T96" s="74">
        <v>15.6</v>
      </c>
      <c r="U96" s="74">
        <v>67.2</v>
      </c>
      <c r="V96" s="74">
        <v>115.6</v>
      </c>
      <c r="W96" s="75">
        <v>21.7</v>
      </c>
      <c r="X96" s="75">
        <v>5.03</v>
      </c>
      <c r="Y96" s="75">
        <v>0.3</v>
      </c>
      <c r="Z96" s="75">
        <v>1.01</v>
      </c>
      <c r="AA96" s="75">
        <v>-0.24</v>
      </c>
      <c r="AB96" s="75">
        <v>0.25</v>
      </c>
      <c r="AC96" s="75">
        <v>1.32</v>
      </c>
      <c r="AD96" s="75">
        <v>-0.97</v>
      </c>
    </row>
    <row r="97" spans="1:30" x14ac:dyDescent="0.25">
      <c r="A97" s="72">
        <v>20191</v>
      </c>
      <c r="B97" s="64">
        <v>38.799999999999997</v>
      </c>
      <c r="C97" s="64">
        <v>42.8</v>
      </c>
      <c r="D97" s="64">
        <v>48.01</v>
      </c>
      <c r="E97" s="78">
        <v>1.61</v>
      </c>
      <c r="F97" s="78">
        <v>2.64</v>
      </c>
      <c r="G97" s="64">
        <v>330093</v>
      </c>
      <c r="H97" s="69">
        <v>0.52</v>
      </c>
      <c r="I97" s="65">
        <v>0.82</v>
      </c>
      <c r="J97" s="65">
        <v>13.5</v>
      </c>
      <c r="K97" s="65">
        <v>-2.5</v>
      </c>
      <c r="L97" s="66">
        <v>-0.5</v>
      </c>
      <c r="M97" s="65">
        <v>-4.5</v>
      </c>
      <c r="N97" s="65">
        <v>-3.2</v>
      </c>
      <c r="O97" s="66">
        <v>-0.9</v>
      </c>
      <c r="P97" s="73">
        <v>-5.7</v>
      </c>
      <c r="Q97" s="74">
        <v>35.5</v>
      </c>
      <c r="R97" s="74">
        <v>34.700000000000003</v>
      </c>
      <c r="S97" s="74">
        <v>62.2</v>
      </c>
      <c r="T97" s="74">
        <v>0.9</v>
      </c>
      <c r="U97" s="74">
        <v>59.4</v>
      </c>
      <c r="V97" s="74">
        <v>120.1</v>
      </c>
      <c r="W97" s="75">
        <v>5.7</v>
      </c>
      <c r="X97" s="75">
        <v>10.96</v>
      </c>
      <c r="Y97" s="75">
        <v>0.42</v>
      </c>
      <c r="Z97" s="75">
        <v>1.45</v>
      </c>
      <c r="AA97" s="75">
        <v>-0.43</v>
      </c>
      <c r="AB97" s="75">
        <v>0.63</v>
      </c>
      <c r="AC97" s="75">
        <v>2.2400000000000002</v>
      </c>
      <c r="AD97" s="75">
        <v>-1.69</v>
      </c>
    </row>
    <row r="98" spans="1:30" x14ac:dyDescent="0.25">
      <c r="A98" s="72">
        <v>20193</v>
      </c>
      <c r="B98" s="64">
        <v>41.82</v>
      </c>
      <c r="C98" s="64">
        <v>38.880000000000003</v>
      </c>
      <c r="D98" s="64">
        <v>39.74</v>
      </c>
      <c r="E98" s="78">
        <v>0.16</v>
      </c>
      <c r="F98" s="78">
        <v>0.54</v>
      </c>
      <c r="G98" s="64">
        <v>151900</v>
      </c>
      <c r="H98" s="69">
        <v>0.23</v>
      </c>
      <c r="I98" s="65">
        <v>0.23</v>
      </c>
      <c r="J98" s="65">
        <v>32.5</v>
      </c>
      <c r="K98" s="65">
        <v>-4.4000000000000004</v>
      </c>
      <c r="L98" s="66">
        <v>-0.2</v>
      </c>
      <c r="M98" s="65">
        <v>-7.1</v>
      </c>
      <c r="N98" s="65">
        <v>-6</v>
      </c>
      <c r="O98" s="66">
        <v>-1.8</v>
      </c>
      <c r="P98" s="73">
        <v>-9</v>
      </c>
      <c r="Q98" s="74">
        <v>34.9</v>
      </c>
      <c r="R98" s="74">
        <v>23.8</v>
      </c>
      <c r="S98" s="74">
        <v>49.5</v>
      </c>
      <c r="T98" s="74">
        <v>-4.0999999999999996</v>
      </c>
      <c r="U98" s="74">
        <v>41.8</v>
      </c>
      <c r="V98" s="74">
        <v>88.3</v>
      </c>
      <c r="W98" s="75">
        <v>10.4</v>
      </c>
      <c r="X98" s="75">
        <v>6.13</v>
      </c>
      <c r="Y98" s="75">
        <v>0.37</v>
      </c>
      <c r="Z98" s="75">
        <v>1.03</v>
      </c>
      <c r="AA98" s="75">
        <v>-0.34</v>
      </c>
      <c r="AB98" s="75">
        <v>0.22</v>
      </c>
      <c r="AC98" s="75">
        <v>1.61</v>
      </c>
      <c r="AD98" s="75">
        <v>-1.06</v>
      </c>
    </row>
    <row r="99" spans="1:30" x14ac:dyDescent="0.25">
      <c r="A99" s="72">
        <v>20195</v>
      </c>
      <c r="B99" s="64">
        <v>30.36</v>
      </c>
      <c r="C99" s="64">
        <v>30.23</v>
      </c>
      <c r="D99" s="64">
        <v>27.7</v>
      </c>
      <c r="E99" s="78">
        <v>-2.81</v>
      </c>
      <c r="F99" s="78">
        <v>-4.79</v>
      </c>
      <c r="G99" s="64">
        <v>81196</v>
      </c>
      <c r="H99" s="69">
        <v>0.01</v>
      </c>
      <c r="I99" s="65">
        <v>0</v>
      </c>
      <c r="J99" s="65">
        <v>25</v>
      </c>
      <c r="K99" s="65">
        <v>-4</v>
      </c>
      <c r="L99" s="66">
        <v>-0.5</v>
      </c>
      <c r="M99" s="65">
        <v>-7</v>
      </c>
      <c r="N99" s="65">
        <v>-5.5</v>
      </c>
      <c r="O99" s="66">
        <v>-1.6</v>
      </c>
      <c r="P99" s="73">
        <v>-9.1</v>
      </c>
      <c r="Q99" s="74">
        <v>44.9</v>
      </c>
      <c r="R99" s="74">
        <v>29.2</v>
      </c>
      <c r="S99" s="74">
        <v>51.5</v>
      </c>
      <c r="T99" s="74">
        <v>0.2</v>
      </c>
      <c r="U99" s="74">
        <v>48.9</v>
      </c>
      <c r="V99" s="74">
        <v>107.8</v>
      </c>
      <c r="W99" s="75">
        <v>6.9</v>
      </c>
      <c r="X99" s="75">
        <v>6.82</v>
      </c>
      <c r="Y99" s="75">
        <v>0.47</v>
      </c>
      <c r="Z99" s="75">
        <v>0.93</v>
      </c>
      <c r="AA99" s="75">
        <v>-0.49</v>
      </c>
      <c r="AB99" s="75">
        <v>0.31</v>
      </c>
      <c r="AC99" s="75">
        <v>1.76</v>
      </c>
      <c r="AD99" s="75">
        <v>-0.87</v>
      </c>
    </row>
    <row r="100" spans="1:30" x14ac:dyDescent="0.25">
      <c r="A100" s="72">
        <v>20197</v>
      </c>
      <c r="B100" s="64">
        <v>44.85</v>
      </c>
      <c r="C100" s="64">
        <v>50.4</v>
      </c>
      <c r="D100" s="64">
        <v>58.09</v>
      </c>
      <c r="E100" s="78">
        <v>0.42</v>
      </c>
      <c r="F100" s="78">
        <v>0.27</v>
      </c>
      <c r="G100" s="64">
        <v>4424</v>
      </c>
      <c r="H100" s="69">
        <v>0.94</v>
      </c>
      <c r="I100" s="65">
        <v>1</v>
      </c>
      <c r="J100" s="65">
        <v>18</v>
      </c>
      <c r="K100" s="65">
        <v>-3.3</v>
      </c>
      <c r="L100" s="66">
        <v>0.1</v>
      </c>
      <c r="M100" s="65">
        <v>-5.3</v>
      </c>
      <c r="N100" s="65">
        <v>-4.4000000000000004</v>
      </c>
      <c r="O100" s="66">
        <v>-1</v>
      </c>
      <c r="P100" s="73">
        <v>-8.1999999999999993</v>
      </c>
      <c r="Q100" s="74">
        <v>17.600000000000001</v>
      </c>
      <c r="R100" s="74">
        <v>24.8</v>
      </c>
      <c r="S100" s="74">
        <v>59.5</v>
      </c>
      <c r="T100" s="74">
        <v>-2.6</v>
      </c>
      <c r="U100" s="74">
        <v>42.2</v>
      </c>
      <c r="V100" s="74">
        <v>106.4</v>
      </c>
      <c r="W100" s="75">
        <v>3.2</v>
      </c>
      <c r="X100" s="75">
        <v>11.12</v>
      </c>
      <c r="Y100" s="75">
        <v>0.54</v>
      </c>
      <c r="Z100" s="75">
        <v>2.71</v>
      </c>
      <c r="AA100" s="75">
        <v>-0.65</v>
      </c>
      <c r="AB100" s="75">
        <v>0.76</v>
      </c>
      <c r="AC100" s="75">
        <v>2.57</v>
      </c>
      <c r="AD100" s="75">
        <v>-0.91</v>
      </c>
    </row>
    <row r="101" spans="1:30" x14ac:dyDescent="0.25">
      <c r="A101" s="75">
        <v>20199</v>
      </c>
      <c r="B101" s="64">
        <v>40.01</v>
      </c>
      <c r="C101" s="64">
        <v>36.979999999999997</v>
      </c>
      <c r="D101" s="64">
        <v>37.31</v>
      </c>
      <c r="E101" s="78">
        <v>-1.46</v>
      </c>
      <c r="F101" s="78">
        <v>-1.99</v>
      </c>
      <c r="G101" s="64">
        <v>79422</v>
      </c>
      <c r="H101" s="69">
        <v>0.14000000000000001</v>
      </c>
      <c r="I101" s="65">
        <v>0.11</v>
      </c>
      <c r="J101" s="65">
        <v>31.9</v>
      </c>
      <c r="K101" s="65">
        <v>-4.0999999999999996</v>
      </c>
      <c r="L101" s="66">
        <v>-0.4</v>
      </c>
      <c r="M101" s="65">
        <v>-6.4</v>
      </c>
      <c r="N101" s="65">
        <v>-5.8</v>
      </c>
      <c r="O101" s="66">
        <v>-1.2</v>
      </c>
      <c r="P101" s="73">
        <v>-8.6999999999999993</v>
      </c>
      <c r="Q101" s="74">
        <v>33.299999999999997</v>
      </c>
      <c r="R101" s="74">
        <v>27.1</v>
      </c>
      <c r="S101" s="74">
        <v>50.8</v>
      </c>
      <c r="T101" s="74">
        <v>1.3</v>
      </c>
      <c r="U101" s="74">
        <v>47</v>
      </c>
      <c r="V101" s="74">
        <v>89.9</v>
      </c>
      <c r="W101" s="75">
        <v>14.2</v>
      </c>
      <c r="X101" s="75">
        <v>5.25</v>
      </c>
      <c r="Y101" s="75">
        <v>0.35</v>
      </c>
      <c r="Z101" s="75">
        <v>1.07</v>
      </c>
      <c r="AA101" s="75">
        <v>-0.34</v>
      </c>
      <c r="AB101" s="75">
        <v>0.24</v>
      </c>
      <c r="AC101" s="75">
        <v>1.34</v>
      </c>
      <c r="AD101" s="75">
        <v>-0.76</v>
      </c>
    </row>
    <row r="102" spans="1:30" x14ac:dyDescent="0.25">
      <c r="A102" s="75">
        <v>20201</v>
      </c>
      <c r="B102" s="64">
        <v>40.93</v>
      </c>
      <c r="C102" s="64">
        <v>48.64</v>
      </c>
      <c r="D102" s="64">
        <v>54.47</v>
      </c>
      <c r="E102" s="78">
        <v>-2.11</v>
      </c>
      <c r="F102" s="78">
        <v>-3.12</v>
      </c>
      <c r="G102" s="64">
        <v>61583</v>
      </c>
      <c r="H102" s="69">
        <v>0.89</v>
      </c>
      <c r="I102" s="65">
        <v>0.99</v>
      </c>
      <c r="J102" s="65">
        <v>22.6</v>
      </c>
      <c r="K102" s="65">
        <v>-3.5</v>
      </c>
      <c r="L102" s="66">
        <v>0.5</v>
      </c>
      <c r="M102" s="65">
        <v>-5.8</v>
      </c>
      <c r="N102" s="65">
        <v>-4.7</v>
      </c>
      <c r="O102" s="66">
        <v>-1.5</v>
      </c>
      <c r="P102" s="73">
        <v>-8.5</v>
      </c>
      <c r="Q102" s="74">
        <v>26.5</v>
      </c>
      <c r="R102" s="74">
        <v>28.9</v>
      </c>
      <c r="S102" s="74">
        <v>63</v>
      </c>
      <c r="T102" s="74">
        <v>-0.1</v>
      </c>
      <c r="U102" s="74">
        <v>47.1</v>
      </c>
      <c r="V102" s="74">
        <v>117.4</v>
      </c>
      <c r="W102" s="75">
        <v>4.9000000000000004</v>
      </c>
      <c r="X102" s="75">
        <v>9.5500000000000007</v>
      </c>
      <c r="Y102" s="75">
        <v>0.45</v>
      </c>
      <c r="Z102" s="75">
        <v>2.04</v>
      </c>
      <c r="AA102" s="75">
        <v>-0.68</v>
      </c>
      <c r="AB102" s="75">
        <v>0.68</v>
      </c>
      <c r="AC102" s="75">
        <v>2.4</v>
      </c>
      <c r="AD102" s="75">
        <v>-1.08</v>
      </c>
    </row>
    <row r="103" spans="1:30" x14ac:dyDescent="0.25">
      <c r="A103" s="75">
        <v>20203</v>
      </c>
      <c r="B103" s="64">
        <v>43.11</v>
      </c>
      <c r="C103" s="64">
        <v>44.1</v>
      </c>
      <c r="D103" s="64">
        <v>46.55</v>
      </c>
      <c r="E103" s="78">
        <v>0.39</v>
      </c>
      <c r="F103" s="78">
        <v>1.51</v>
      </c>
      <c r="G103" s="64">
        <v>122611</v>
      </c>
      <c r="H103" s="69">
        <v>0.63</v>
      </c>
      <c r="I103" s="65">
        <v>0.73</v>
      </c>
      <c r="J103" s="65">
        <v>31.6</v>
      </c>
      <c r="K103" s="65">
        <v>-4.0999999999999996</v>
      </c>
      <c r="L103" s="66">
        <v>-0.3</v>
      </c>
      <c r="M103" s="65">
        <v>-7</v>
      </c>
      <c r="N103" s="65">
        <v>-5.9</v>
      </c>
      <c r="O103" s="66">
        <v>-1.6</v>
      </c>
      <c r="P103" s="73">
        <v>-8.6999999999999993</v>
      </c>
      <c r="Q103" s="74">
        <v>42.7</v>
      </c>
      <c r="R103" s="74">
        <v>29.8</v>
      </c>
      <c r="S103" s="74">
        <v>50.2</v>
      </c>
      <c r="T103" s="74">
        <v>3.9</v>
      </c>
      <c r="U103" s="74">
        <v>50.6</v>
      </c>
      <c r="V103" s="74">
        <v>97.1</v>
      </c>
      <c r="W103" s="75">
        <v>14.5</v>
      </c>
      <c r="X103" s="75">
        <v>5.45</v>
      </c>
      <c r="Y103" s="75">
        <v>0.37</v>
      </c>
      <c r="Z103" s="75">
        <v>0.82</v>
      </c>
      <c r="AA103" s="75">
        <v>-0.2</v>
      </c>
      <c r="AB103" s="75">
        <v>0.22</v>
      </c>
      <c r="AC103" s="75">
        <v>1.32</v>
      </c>
      <c r="AD103" s="75">
        <v>-0.83</v>
      </c>
    </row>
    <row r="104" spans="1:30" x14ac:dyDescent="0.25">
      <c r="A104" s="75">
        <v>20205</v>
      </c>
      <c r="B104" s="64">
        <v>49.36</v>
      </c>
      <c r="C104" s="64">
        <v>53.63</v>
      </c>
      <c r="D104" s="64">
        <v>64.95</v>
      </c>
      <c r="E104" s="78">
        <v>-0.57999999999999996</v>
      </c>
      <c r="F104" s="78">
        <v>0.03</v>
      </c>
      <c r="G104" s="64">
        <v>33122</v>
      </c>
      <c r="H104" s="69">
        <v>0.99</v>
      </c>
      <c r="I104" s="65">
        <v>1</v>
      </c>
      <c r="J104" s="65">
        <v>14.7</v>
      </c>
      <c r="K104" s="65">
        <v>-3</v>
      </c>
      <c r="L104" s="66">
        <v>-0.7</v>
      </c>
      <c r="M104" s="65">
        <v>-5</v>
      </c>
      <c r="N104" s="65">
        <v>-3.8</v>
      </c>
      <c r="O104" s="66">
        <v>-0.9</v>
      </c>
      <c r="P104" s="73">
        <v>-7.2</v>
      </c>
      <c r="Q104" s="74">
        <v>16.899999999999999</v>
      </c>
      <c r="R104" s="74">
        <v>27.9</v>
      </c>
      <c r="S104" s="74">
        <v>65</v>
      </c>
      <c r="T104" s="74">
        <v>-0.5</v>
      </c>
      <c r="U104" s="74">
        <v>48.4</v>
      </c>
      <c r="V104" s="74">
        <v>116.4</v>
      </c>
      <c r="W104" s="75">
        <v>6.8</v>
      </c>
      <c r="X104" s="75">
        <v>13.3</v>
      </c>
      <c r="Y104" s="75">
        <v>0.38</v>
      </c>
      <c r="Z104" s="75">
        <v>2.0699999999999998</v>
      </c>
      <c r="AA104" s="75">
        <v>-0.67</v>
      </c>
      <c r="AB104" s="75">
        <v>0.72</v>
      </c>
      <c r="AC104" s="75">
        <v>2.57</v>
      </c>
      <c r="AD104" s="75">
        <v>-1.54</v>
      </c>
    </row>
    <row r="105" spans="1:30" x14ac:dyDescent="0.25">
      <c r="A105" s="75">
        <v>20207</v>
      </c>
      <c r="B105" s="64">
        <v>44.9</v>
      </c>
      <c r="C105" s="64">
        <v>46.66</v>
      </c>
      <c r="D105" s="64">
        <v>54.1</v>
      </c>
      <c r="E105" s="78">
        <v>0.75</v>
      </c>
      <c r="F105" s="78">
        <v>1.59</v>
      </c>
      <c r="G105" s="64">
        <v>9644</v>
      </c>
      <c r="H105" s="69">
        <v>0.8</v>
      </c>
      <c r="I105" s="65">
        <v>0.98</v>
      </c>
      <c r="J105" s="65">
        <v>14.7</v>
      </c>
      <c r="K105" s="65">
        <v>-3.1</v>
      </c>
      <c r="L105" s="66">
        <v>-0.8</v>
      </c>
      <c r="M105" s="65">
        <v>-5.9</v>
      </c>
      <c r="N105" s="65">
        <v>-4</v>
      </c>
      <c r="O105" s="66">
        <v>-0.3</v>
      </c>
      <c r="P105" s="73">
        <v>-7.7</v>
      </c>
      <c r="Q105" s="74">
        <v>13.9</v>
      </c>
      <c r="R105" s="74">
        <v>26</v>
      </c>
      <c r="S105" s="74">
        <v>64.2</v>
      </c>
      <c r="T105" s="74">
        <v>-1.9</v>
      </c>
      <c r="U105" s="74">
        <v>45.4</v>
      </c>
      <c r="V105" s="74">
        <v>112</v>
      </c>
      <c r="W105" s="75">
        <v>3.9</v>
      </c>
      <c r="X105" s="75">
        <v>12.89</v>
      </c>
      <c r="Y105" s="75">
        <v>0.36</v>
      </c>
      <c r="Z105" s="75">
        <v>1.68</v>
      </c>
      <c r="AA105" s="75">
        <v>-0.67</v>
      </c>
      <c r="AB105" s="75">
        <v>0.71</v>
      </c>
      <c r="AC105" s="75">
        <v>2.5499999999999998</v>
      </c>
      <c r="AD105" s="75">
        <v>-1.29</v>
      </c>
    </row>
    <row r="106" spans="1:30" x14ac:dyDescent="0.25">
      <c r="A106" s="75">
        <v>20209</v>
      </c>
      <c r="B106" s="64" t="s">
        <v>225</v>
      </c>
      <c r="C106" s="64" t="s">
        <v>225</v>
      </c>
      <c r="D106" s="64" t="s">
        <v>225</v>
      </c>
      <c r="E106" s="78" t="s">
        <v>225</v>
      </c>
      <c r="F106" s="78" t="s">
        <v>225</v>
      </c>
      <c r="G106" s="64" t="s">
        <v>225</v>
      </c>
      <c r="H106" s="64" t="s">
        <v>225</v>
      </c>
      <c r="I106" s="65" t="s">
        <v>225</v>
      </c>
      <c r="J106" s="65">
        <v>15.1</v>
      </c>
      <c r="K106" s="65">
        <v>-3.2</v>
      </c>
      <c r="L106" s="66">
        <v>0.2</v>
      </c>
      <c r="M106" s="65">
        <v>-5.3</v>
      </c>
      <c r="N106" s="65">
        <v>-4.2</v>
      </c>
      <c r="O106" s="66">
        <v>-0.6</v>
      </c>
      <c r="P106" s="73">
        <v>-7.4</v>
      </c>
      <c r="Q106" s="74">
        <v>14.6</v>
      </c>
      <c r="R106" s="74">
        <v>23.2</v>
      </c>
      <c r="S106" s="74">
        <v>64.5</v>
      </c>
      <c r="T106" s="74">
        <v>-3.3</v>
      </c>
      <c r="U106" s="74">
        <v>39.5</v>
      </c>
      <c r="V106" s="74">
        <v>103.9</v>
      </c>
      <c r="W106" s="75">
        <v>1</v>
      </c>
      <c r="X106" s="75">
        <v>11.98</v>
      </c>
      <c r="Y106" s="75">
        <v>0.47</v>
      </c>
      <c r="Z106" s="75">
        <v>2.2400000000000002</v>
      </c>
      <c r="AA106" s="75">
        <v>-0.63</v>
      </c>
      <c r="AB106" s="75">
        <v>0.86</v>
      </c>
      <c r="AC106" s="75">
        <v>2.52</v>
      </c>
      <c r="AD106" s="75">
        <v>-0.8</v>
      </c>
    </row>
    <row r="107" spans="1:30" x14ac:dyDescent="0.25">
      <c r="A107" s="75"/>
      <c r="B107" s="75"/>
      <c r="C107" s="75"/>
      <c r="D107" s="75"/>
      <c r="E107" s="75"/>
      <c r="F107" s="75"/>
      <c r="G107" s="75"/>
      <c r="H107" s="76"/>
      <c r="I107" s="76"/>
      <c r="J107" s="75"/>
      <c r="K107" s="75"/>
      <c r="L107" s="75"/>
      <c r="M107" s="75"/>
      <c r="N107" s="75"/>
      <c r="O107" s="75"/>
      <c r="P107" s="77"/>
      <c r="Q107" s="77"/>
      <c r="R107" s="77"/>
      <c r="S107" s="77"/>
      <c r="T107" s="77"/>
      <c r="U107" s="77"/>
      <c r="V107" s="77"/>
      <c r="W107" s="75"/>
      <c r="X107" s="75"/>
      <c r="Y107" s="75"/>
      <c r="Z107" s="75"/>
      <c r="AA107" s="75"/>
      <c r="AB107" s="75"/>
      <c r="AC107" s="75"/>
      <c r="AD107" s="75"/>
    </row>
    <row r="108" spans="1:30" x14ac:dyDescent="0.25">
      <c r="A108" s="75"/>
      <c r="B108" s="75"/>
      <c r="C108" s="75"/>
      <c r="D108" s="75"/>
      <c r="E108" s="75"/>
      <c r="F108" s="75"/>
      <c r="G108" s="75"/>
      <c r="H108" s="76"/>
      <c r="I108" s="76"/>
      <c r="J108" s="75"/>
      <c r="K108" s="75"/>
      <c r="L108" s="75"/>
      <c r="M108" s="75"/>
      <c r="N108" s="75"/>
      <c r="O108" s="75"/>
      <c r="P108" s="77"/>
      <c r="Q108" s="77"/>
      <c r="R108" s="77"/>
      <c r="S108" s="77"/>
      <c r="T108" s="77"/>
      <c r="U108" s="77"/>
      <c r="V108" s="77"/>
      <c r="W108" s="75"/>
      <c r="X108" s="75"/>
      <c r="Y108" s="75"/>
      <c r="Z108" s="75"/>
      <c r="AA108" s="75"/>
      <c r="AB108" s="75"/>
      <c r="AC108" s="75"/>
      <c r="AD108" s="75"/>
    </row>
    <row r="109" spans="1:30" x14ac:dyDescent="0.25">
      <c r="A109" s="75"/>
      <c r="B109" s="75"/>
      <c r="C109" s="75"/>
      <c r="D109" s="75"/>
      <c r="E109" s="75"/>
      <c r="F109" s="75"/>
      <c r="G109" s="75"/>
      <c r="H109" s="75"/>
      <c r="I109" s="75"/>
      <c r="J109" s="75"/>
      <c r="K109" s="75"/>
      <c r="L109" s="75"/>
      <c r="M109" s="75"/>
      <c r="N109" s="75"/>
      <c r="O109" s="75"/>
      <c r="P109" s="77"/>
      <c r="Q109" s="77"/>
      <c r="R109" s="77"/>
      <c r="S109" s="77"/>
      <c r="T109" s="77"/>
      <c r="U109" s="77"/>
      <c r="V109" s="77"/>
      <c r="W109" s="75"/>
      <c r="X109" s="75"/>
      <c r="Y109" s="75"/>
      <c r="Z109" s="75"/>
      <c r="AA109" s="75"/>
      <c r="AB109" s="75"/>
      <c r="AC109" s="75"/>
      <c r="AD109" s="75"/>
    </row>
    <row r="110" spans="1:30" x14ac:dyDescent="0.25">
      <c r="A110" s="75"/>
      <c r="B110" s="75"/>
      <c r="C110" s="75"/>
      <c r="D110" s="75"/>
      <c r="E110" s="75"/>
      <c r="F110" s="75"/>
      <c r="G110" s="75"/>
      <c r="H110" s="75"/>
      <c r="I110" s="75"/>
      <c r="J110" s="75"/>
      <c r="K110" s="75"/>
      <c r="L110" s="75"/>
      <c r="M110" s="75"/>
      <c r="N110" s="75"/>
      <c r="O110" s="75"/>
      <c r="P110" s="77"/>
      <c r="Q110" s="77"/>
      <c r="R110" s="77"/>
      <c r="S110" s="77"/>
      <c r="T110" s="77"/>
      <c r="U110" s="77"/>
      <c r="V110" s="77"/>
      <c r="W110" s="75"/>
      <c r="X110" s="75"/>
      <c r="Y110" s="75"/>
      <c r="Z110" s="75"/>
      <c r="AA110" s="75"/>
      <c r="AB110" s="75"/>
      <c r="AC110" s="75"/>
      <c r="AD110" s="75"/>
    </row>
    <row r="111" spans="1:30" x14ac:dyDescent="0.25">
      <c r="A111" s="75"/>
      <c r="B111" s="75"/>
      <c r="C111" s="75"/>
      <c r="D111" s="75"/>
      <c r="E111" s="75"/>
      <c r="F111" s="75"/>
      <c r="G111" s="75"/>
      <c r="H111" s="75"/>
      <c r="I111" s="75"/>
      <c r="J111" s="75"/>
      <c r="K111" s="75"/>
      <c r="L111" s="75"/>
      <c r="M111" s="75"/>
      <c r="N111" s="75"/>
      <c r="O111" s="75"/>
      <c r="P111" s="77"/>
      <c r="Q111" s="77"/>
      <c r="R111" s="77"/>
      <c r="S111" s="77"/>
      <c r="T111" s="77"/>
      <c r="U111" s="77"/>
      <c r="V111" s="77"/>
      <c r="W111" s="75"/>
      <c r="X111" s="75"/>
      <c r="Y111" s="75"/>
      <c r="Z111" s="75"/>
      <c r="AA111" s="75"/>
      <c r="AB111" s="75"/>
      <c r="AC111" s="75"/>
      <c r="AD111" s="75"/>
    </row>
    <row r="112" spans="1:30" x14ac:dyDescent="0.25">
      <c r="A112" s="75"/>
      <c r="B112" s="75"/>
      <c r="C112" s="75"/>
      <c r="D112" s="75"/>
      <c r="E112" s="75"/>
      <c r="F112" s="75"/>
      <c r="G112" s="75"/>
      <c r="H112" s="75"/>
      <c r="I112" s="75"/>
      <c r="J112" s="75"/>
      <c r="K112" s="75"/>
      <c r="L112" s="75"/>
      <c r="M112" s="75"/>
      <c r="N112" s="75"/>
      <c r="O112" s="75"/>
      <c r="P112" s="77"/>
      <c r="Q112" s="77"/>
      <c r="R112" s="77"/>
      <c r="S112" s="77"/>
      <c r="T112" s="77"/>
      <c r="U112" s="77"/>
      <c r="V112" s="77"/>
      <c r="W112" s="75"/>
      <c r="X112" s="75"/>
      <c r="Y112" s="75"/>
      <c r="Z112" s="75"/>
      <c r="AA112" s="75"/>
      <c r="AB112" s="75"/>
      <c r="AC112" s="75"/>
      <c r="AD112" s="75"/>
    </row>
    <row r="113" spans="1:30" x14ac:dyDescent="0.25">
      <c r="A113" s="75"/>
      <c r="B113" s="75"/>
      <c r="C113" s="75"/>
      <c r="D113" s="75"/>
      <c r="E113" s="75"/>
      <c r="F113" s="75"/>
      <c r="G113" s="75"/>
      <c r="H113" s="75"/>
      <c r="I113" s="75"/>
      <c r="J113" s="75"/>
      <c r="K113" s="75"/>
      <c r="L113" s="75"/>
      <c r="M113" s="75"/>
      <c r="N113" s="75"/>
      <c r="O113" s="75"/>
      <c r="P113" s="77"/>
      <c r="Q113" s="77"/>
      <c r="R113" s="77"/>
      <c r="S113" s="77"/>
      <c r="T113" s="77"/>
      <c r="U113" s="77"/>
      <c r="V113" s="77"/>
      <c r="W113" s="75"/>
      <c r="X113" s="75"/>
      <c r="Y113" s="75"/>
      <c r="Z113" s="75"/>
      <c r="AA113" s="75"/>
      <c r="AB113" s="75"/>
      <c r="AC113" s="75"/>
      <c r="AD113" s="75"/>
    </row>
    <row r="114" spans="1:30" x14ac:dyDescent="0.25">
      <c r="A114" s="75"/>
      <c r="B114" s="75"/>
      <c r="C114" s="75"/>
      <c r="D114" s="75"/>
      <c r="E114" s="75"/>
      <c r="F114" s="75"/>
      <c r="G114" s="75"/>
      <c r="H114" s="75"/>
      <c r="I114" s="75"/>
      <c r="J114" s="75"/>
      <c r="K114" s="75"/>
      <c r="L114" s="75"/>
      <c r="M114" s="75"/>
      <c r="N114" s="75"/>
      <c r="O114" s="75"/>
      <c r="P114" s="77"/>
      <c r="Q114" s="77"/>
      <c r="R114" s="77"/>
      <c r="S114" s="77"/>
      <c r="T114" s="77"/>
      <c r="U114" s="77"/>
      <c r="V114" s="77"/>
      <c r="W114" s="75"/>
      <c r="X114" s="75"/>
      <c r="Y114" s="75"/>
      <c r="Z114" s="75"/>
      <c r="AA114" s="75"/>
      <c r="AB114" s="75"/>
      <c r="AC114" s="75"/>
      <c r="AD114" s="75"/>
    </row>
    <row r="115" spans="1:30" x14ac:dyDescent="0.25">
      <c r="A115" s="75"/>
      <c r="B115" s="75"/>
      <c r="C115" s="75"/>
      <c r="D115" s="75"/>
      <c r="E115" s="75"/>
      <c r="F115" s="75"/>
      <c r="G115" s="75"/>
      <c r="H115" s="75"/>
      <c r="I115" s="75"/>
      <c r="J115" s="75"/>
      <c r="K115" s="75"/>
      <c r="L115" s="75"/>
      <c r="M115" s="75"/>
      <c r="N115" s="75"/>
      <c r="O115" s="75"/>
      <c r="P115" s="77"/>
      <c r="Q115" s="77"/>
      <c r="R115" s="77"/>
      <c r="S115" s="77"/>
      <c r="T115" s="77"/>
      <c r="U115" s="77"/>
      <c r="V115" s="77"/>
      <c r="W115" s="75"/>
      <c r="X115" s="75"/>
      <c r="Y115" s="75"/>
      <c r="Z115" s="75"/>
      <c r="AA115" s="75"/>
      <c r="AB115" s="75"/>
      <c r="AC115" s="75"/>
      <c r="AD115" s="75"/>
    </row>
    <row r="116" spans="1:30" x14ac:dyDescent="0.25">
      <c r="A116" s="75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5"/>
      <c r="M116" s="75"/>
      <c r="N116" s="75"/>
      <c r="O116" s="75"/>
      <c r="P116" s="77"/>
      <c r="Q116" s="77"/>
      <c r="R116" s="77"/>
      <c r="S116" s="77"/>
      <c r="T116" s="77"/>
      <c r="U116" s="77"/>
      <c r="V116" s="77"/>
      <c r="W116" s="75"/>
      <c r="X116" s="75"/>
      <c r="Y116" s="75"/>
      <c r="Z116" s="75"/>
      <c r="AA116" s="75"/>
      <c r="AB116" s="75"/>
      <c r="AC116" s="75"/>
      <c r="AD116" s="75"/>
    </row>
    <row r="117" spans="1:30" x14ac:dyDescent="0.25">
      <c r="A117" s="75"/>
      <c r="B117" s="75"/>
      <c r="C117" s="75"/>
      <c r="D117" s="75"/>
      <c r="E117" s="75"/>
      <c r="F117" s="75"/>
      <c r="G117" s="75"/>
      <c r="H117" s="75"/>
      <c r="I117" s="75"/>
      <c r="J117" s="75"/>
      <c r="K117" s="75"/>
      <c r="L117" s="75"/>
      <c r="M117" s="75"/>
      <c r="N117" s="75"/>
      <c r="O117" s="75"/>
      <c r="P117" s="77"/>
      <c r="Q117" s="77"/>
      <c r="R117" s="77"/>
      <c r="S117" s="77"/>
      <c r="T117" s="77"/>
      <c r="U117" s="77"/>
      <c r="V117" s="77"/>
      <c r="W117" s="75"/>
      <c r="X117" s="75"/>
      <c r="Y117" s="75"/>
      <c r="Z117" s="75"/>
      <c r="AA117" s="75"/>
      <c r="AB117" s="75"/>
      <c r="AC117" s="75"/>
      <c r="AD117" s="75"/>
    </row>
    <row r="118" spans="1:30" x14ac:dyDescent="0.25">
      <c r="A118" s="75"/>
      <c r="B118" s="75"/>
      <c r="C118" s="75"/>
      <c r="D118" s="75"/>
      <c r="E118" s="75"/>
      <c r="F118" s="75"/>
      <c r="G118" s="75"/>
      <c r="H118" s="75"/>
      <c r="I118" s="75"/>
      <c r="J118" s="75"/>
      <c r="K118" s="75"/>
      <c r="L118" s="75"/>
      <c r="M118" s="75"/>
      <c r="N118" s="75"/>
      <c r="O118" s="75"/>
      <c r="P118" s="77"/>
      <c r="Q118" s="77"/>
      <c r="R118" s="77"/>
      <c r="S118" s="77"/>
      <c r="T118" s="77"/>
      <c r="U118" s="77"/>
      <c r="V118" s="77"/>
      <c r="W118" s="75"/>
      <c r="X118" s="75"/>
      <c r="Y118" s="75"/>
      <c r="Z118" s="75"/>
      <c r="AA118" s="75"/>
      <c r="AB118" s="75"/>
      <c r="AC118" s="75"/>
      <c r="AD118" s="75"/>
    </row>
    <row r="119" spans="1:30" x14ac:dyDescent="0.25">
      <c r="A119" s="75"/>
      <c r="B119" s="75"/>
      <c r="C119" s="75"/>
      <c r="D119" s="75"/>
      <c r="E119" s="75"/>
      <c r="F119" s="75"/>
      <c r="G119" s="75"/>
      <c r="H119" s="75"/>
      <c r="I119" s="75"/>
      <c r="J119" s="75"/>
      <c r="K119" s="75"/>
      <c r="L119" s="75"/>
      <c r="M119" s="75"/>
      <c r="N119" s="75"/>
      <c r="O119" s="75"/>
      <c r="P119" s="77"/>
      <c r="Q119" s="77"/>
      <c r="R119" s="77"/>
      <c r="S119" s="77"/>
      <c r="T119" s="77"/>
      <c r="U119" s="77"/>
      <c r="V119" s="77"/>
      <c r="W119" s="75"/>
      <c r="X119" s="75"/>
      <c r="Y119" s="75"/>
      <c r="Z119" s="75"/>
      <c r="AA119" s="75"/>
      <c r="AB119" s="75"/>
      <c r="AC119" s="75"/>
      <c r="AD119" s="75"/>
    </row>
    <row r="120" spans="1:30" x14ac:dyDescent="0.25">
      <c r="A120" s="75"/>
      <c r="B120" s="75"/>
      <c r="C120" s="75"/>
      <c r="D120" s="75"/>
      <c r="E120" s="75"/>
      <c r="F120" s="75"/>
      <c r="G120" s="75"/>
      <c r="H120" s="75"/>
      <c r="I120" s="75"/>
      <c r="J120" s="75"/>
      <c r="K120" s="75"/>
      <c r="L120" s="75"/>
      <c r="M120" s="75"/>
      <c r="N120" s="75"/>
      <c r="O120" s="75"/>
      <c r="P120" s="77"/>
      <c r="Q120" s="77"/>
      <c r="R120" s="77"/>
      <c r="S120" s="77"/>
      <c r="T120" s="77"/>
      <c r="U120" s="77"/>
      <c r="V120" s="77"/>
      <c r="W120" s="75"/>
      <c r="X120" s="75"/>
      <c r="Y120" s="75"/>
      <c r="Z120" s="75"/>
      <c r="AA120" s="75"/>
      <c r="AB120" s="75"/>
      <c r="AC120" s="75"/>
      <c r="AD120" s="75"/>
    </row>
    <row r="121" spans="1:30" x14ac:dyDescent="0.25">
      <c r="A121" s="75"/>
      <c r="B121" s="75"/>
      <c r="C121" s="75"/>
      <c r="D121" s="75"/>
      <c r="E121" s="75"/>
      <c r="F121" s="75"/>
      <c r="G121" s="75"/>
      <c r="H121" s="75"/>
      <c r="I121" s="75"/>
      <c r="J121" s="75"/>
      <c r="K121" s="75"/>
      <c r="L121" s="75"/>
      <c r="M121" s="75"/>
      <c r="N121" s="75"/>
      <c r="O121" s="75"/>
      <c r="P121" s="77"/>
      <c r="Q121" s="77"/>
      <c r="R121" s="77"/>
      <c r="S121" s="77"/>
      <c r="T121" s="77"/>
      <c r="U121" s="77"/>
      <c r="V121" s="77"/>
      <c r="W121" s="75"/>
      <c r="X121" s="75"/>
      <c r="Y121" s="75"/>
      <c r="Z121" s="75"/>
      <c r="AA121" s="75"/>
      <c r="AB121" s="75"/>
      <c r="AC121" s="75"/>
      <c r="AD121" s="75"/>
    </row>
    <row r="122" spans="1:30" x14ac:dyDescent="0.25">
      <c r="A122" s="75"/>
      <c r="B122" s="75"/>
      <c r="C122" s="75"/>
      <c r="D122" s="75"/>
      <c r="E122" s="75"/>
      <c r="F122" s="75"/>
      <c r="G122" s="75"/>
      <c r="H122" s="75"/>
      <c r="I122" s="75"/>
      <c r="J122" s="75"/>
      <c r="K122" s="75"/>
      <c r="L122" s="75"/>
      <c r="M122" s="75"/>
      <c r="N122" s="75"/>
      <c r="O122" s="75"/>
      <c r="P122" s="77"/>
      <c r="Q122" s="77"/>
      <c r="R122" s="77"/>
      <c r="S122" s="77"/>
      <c r="T122" s="77"/>
      <c r="U122" s="77"/>
      <c r="V122" s="77"/>
      <c r="W122" s="75"/>
      <c r="X122" s="75"/>
      <c r="Y122" s="75"/>
      <c r="Z122" s="75"/>
      <c r="AA122" s="75"/>
      <c r="AB122" s="75"/>
      <c r="AC122" s="75"/>
      <c r="AD122" s="75"/>
    </row>
    <row r="123" spans="1:30" x14ac:dyDescent="0.25">
      <c r="A123" s="75"/>
      <c r="B123" s="75"/>
      <c r="C123" s="75"/>
      <c r="D123" s="75"/>
      <c r="E123" s="75"/>
      <c r="F123" s="75"/>
      <c r="G123" s="75"/>
      <c r="H123" s="75"/>
      <c r="I123" s="75"/>
      <c r="J123" s="75"/>
      <c r="K123" s="75"/>
      <c r="L123" s="75"/>
      <c r="M123" s="75"/>
      <c r="N123" s="75"/>
      <c r="O123" s="75"/>
      <c r="P123" s="77"/>
      <c r="Q123" s="77"/>
      <c r="R123" s="77"/>
      <c r="S123" s="77"/>
      <c r="T123" s="77"/>
      <c r="U123" s="77"/>
      <c r="V123" s="77"/>
      <c r="W123" s="75"/>
      <c r="X123" s="75"/>
      <c r="Y123" s="75"/>
      <c r="Z123" s="75"/>
      <c r="AA123" s="75"/>
      <c r="AB123" s="75"/>
      <c r="AC123" s="75"/>
      <c r="AD123" s="75"/>
    </row>
    <row r="124" spans="1:30" x14ac:dyDescent="0.25">
      <c r="A124" s="75"/>
      <c r="B124" s="75"/>
      <c r="C124" s="75"/>
      <c r="D124" s="75"/>
      <c r="E124" s="75"/>
      <c r="F124" s="75"/>
      <c r="G124" s="75"/>
      <c r="H124" s="75"/>
      <c r="I124" s="75"/>
      <c r="J124" s="75"/>
      <c r="K124" s="75"/>
      <c r="L124" s="75"/>
      <c r="M124" s="75"/>
      <c r="N124" s="75"/>
      <c r="O124" s="75"/>
      <c r="P124" s="77"/>
      <c r="Q124" s="77"/>
      <c r="R124" s="77"/>
      <c r="S124" s="77"/>
      <c r="T124" s="77"/>
      <c r="U124" s="77"/>
      <c r="V124" s="77"/>
      <c r="W124" s="75"/>
      <c r="X124" s="75"/>
      <c r="Y124" s="75"/>
      <c r="Z124" s="75"/>
      <c r="AA124" s="75"/>
      <c r="AB124" s="75"/>
      <c r="AC124" s="75"/>
      <c r="AD124" s="75"/>
    </row>
    <row r="125" spans="1:30" x14ac:dyDescent="0.25">
      <c r="A125" s="75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7"/>
      <c r="Q125" s="77"/>
      <c r="R125" s="77"/>
      <c r="S125" s="77"/>
      <c r="T125" s="77"/>
      <c r="U125" s="77"/>
      <c r="V125" s="77"/>
      <c r="W125" s="75"/>
      <c r="X125" s="75"/>
      <c r="Y125" s="75"/>
      <c r="Z125" s="75"/>
      <c r="AA125" s="75"/>
      <c r="AB125" s="75"/>
      <c r="AC125" s="75"/>
      <c r="AD125" s="75"/>
    </row>
    <row r="126" spans="1:30" x14ac:dyDescent="0.25">
      <c r="A126" s="75"/>
      <c r="B126" s="75"/>
      <c r="C126" s="75"/>
      <c r="D126" s="75"/>
      <c r="E126" s="75"/>
      <c r="F126" s="75"/>
      <c r="G126" s="75"/>
      <c r="H126" s="75"/>
      <c r="I126" s="75"/>
      <c r="J126" s="75"/>
      <c r="K126" s="75"/>
      <c r="L126" s="75"/>
      <c r="M126" s="75"/>
      <c r="N126" s="75"/>
      <c r="O126" s="75"/>
      <c r="P126" s="77"/>
      <c r="Q126" s="77"/>
      <c r="R126" s="77"/>
      <c r="S126" s="77"/>
      <c r="T126" s="77"/>
      <c r="U126" s="77"/>
      <c r="V126" s="77"/>
      <c r="W126" s="75"/>
      <c r="X126" s="75"/>
      <c r="Y126" s="75"/>
      <c r="Z126" s="75"/>
      <c r="AA126" s="75"/>
      <c r="AB126" s="75"/>
      <c r="AC126" s="75"/>
      <c r="AD126" s="75"/>
    </row>
    <row r="127" spans="1:30" x14ac:dyDescent="0.25">
      <c r="A127" s="75"/>
      <c r="B127" s="75"/>
      <c r="C127" s="75"/>
      <c r="D127" s="75"/>
      <c r="E127" s="75"/>
      <c r="F127" s="75"/>
      <c r="G127" s="75"/>
      <c r="H127" s="75"/>
      <c r="I127" s="75"/>
      <c r="J127" s="75"/>
      <c r="K127" s="75"/>
      <c r="L127" s="75"/>
      <c r="M127" s="75"/>
      <c r="N127" s="75"/>
      <c r="O127" s="75"/>
      <c r="P127" s="77"/>
      <c r="Q127" s="77"/>
      <c r="R127" s="77"/>
      <c r="S127" s="77"/>
      <c r="T127" s="77"/>
      <c r="U127" s="77"/>
      <c r="V127" s="77"/>
      <c r="W127" s="75"/>
      <c r="X127" s="75"/>
      <c r="Y127" s="75"/>
      <c r="Z127" s="75"/>
      <c r="AA127" s="75"/>
      <c r="AB127" s="75"/>
      <c r="AC127" s="75"/>
      <c r="AD127" s="75"/>
    </row>
    <row r="128" spans="1:30" x14ac:dyDescent="0.25">
      <c r="A128" s="75"/>
      <c r="B128" s="75"/>
      <c r="C128" s="75"/>
      <c r="D128" s="75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75"/>
      <c r="P128" s="77"/>
      <c r="Q128" s="77"/>
      <c r="R128" s="77"/>
      <c r="S128" s="77"/>
      <c r="T128" s="77"/>
      <c r="U128" s="77"/>
      <c r="V128" s="77"/>
      <c r="W128" s="75"/>
      <c r="X128" s="75"/>
      <c r="Y128" s="75"/>
      <c r="Z128" s="75"/>
      <c r="AA128" s="75"/>
      <c r="AB128" s="75"/>
      <c r="AC128" s="75"/>
      <c r="AD128" s="75"/>
    </row>
    <row r="129" spans="1:30" x14ac:dyDescent="0.25">
      <c r="A129" s="75"/>
      <c r="B129" s="75"/>
      <c r="C129" s="75"/>
      <c r="D129" s="75"/>
      <c r="E129" s="75"/>
      <c r="F129" s="75"/>
      <c r="G129" s="75"/>
      <c r="H129" s="75"/>
      <c r="I129" s="75"/>
      <c r="J129" s="75"/>
      <c r="K129" s="75"/>
      <c r="L129" s="75"/>
      <c r="M129" s="75"/>
      <c r="N129" s="75"/>
      <c r="O129" s="75"/>
      <c r="P129" s="77"/>
      <c r="Q129" s="77"/>
      <c r="R129" s="77"/>
      <c r="S129" s="77"/>
      <c r="T129" s="77"/>
      <c r="U129" s="77"/>
      <c r="V129" s="77"/>
      <c r="W129" s="75"/>
      <c r="X129" s="75"/>
      <c r="Y129" s="75"/>
      <c r="Z129" s="75"/>
      <c r="AA129" s="75"/>
      <c r="AB129" s="75"/>
      <c r="AC129" s="75"/>
      <c r="AD129" s="75"/>
    </row>
    <row r="130" spans="1:30" x14ac:dyDescent="0.25">
      <c r="A130" s="75"/>
      <c r="B130" s="75"/>
      <c r="C130" s="75"/>
      <c r="D130" s="75"/>
      <c r="E130" s="75"/>
      <c r="F130" s="75"/>
      <c r="G130" s="75"/>
      <c r="H130" s="75"/>
      <c r="I130" s="75"/>
      <c r="J130" s="75"/>
      <c r="K130" s="75"/>
      <c r="L130" s="75"/>
      <c r="M130" s="75"/>
      <c r="N130" s="75"/>
      <c r="O130" s="75"/>
      <c r="P130" s="77"/>
      <c r="Q130" s="77"/>
      <c r="R130" s="77"/>
      <c r="S130" s="77"/>
      <c r="T130" s="77"/>
      <c r="U130" s="77"/>
      <c r="V130" s="77"/>
      <c r="W130" s="75"/>
      <c r="X130" s="75"/>
      <c r="Y130" s="75"/>
      <c r="Z130" s="75"/>
      <c r="AA130" s="75"/>
      <c r="AB130" s="75"/>
      <c r="AC130" s="75"/>
      <c r="AD130" s="75"/>
    </row>
    <row r="131" spans="1:30" x14ac:dyDescent="0.25">
      <c r="A131" s="75"/>
      <c r="B131" s="75"/>
      <c r="C131" s="75"/>
      <c r="D131" s="75"/>
      <c r="E131" s="75"/>
      <c r="F131" s="75"/>
      <c r="G131" s="75"/>
      <c r="H131" s="75"/>
      <c r="I131" s="75"/>
      <c r="J131" s="75"/>
      <c r="K131" s="75"/>
      <c r="L131" s="75"/>
      <c r="M131" s="75"/>
      <c r="N131" s="75"/>
      <c r="O131" s="75"/>
      <c r="P131" s="77"/>
      <c r="Q131" s="77"/>
      <c r="R131" s="77"/>
      <c r="S131" s="77"/>
      <c r="T131" s="77"/>
      <c r="U131" s="77"/>
      <c r="V131" s="77"/>
      <c r="W131" s="75"/>
      <c r="X131" s="75"/>
      <c r="Y131" s="75"/>
      <c r="Z131" s="75"/>
      <c r="AA131" s="75"/>
      <c r="AB131" s="75"/>
      <c r="AC131" s="75"/>
      <c r="AD131" s="75"/>
    </row>
    <row r="132" spans="1:30" x14ac:dyDescent="0.25">
      <c r="A132" s="75"/>
      <c r="B132" s="75"/>
      <c r="C132" s="75"/>
      <c r="D132" s="75"/>
      <c r="E132" s="75"/>
      <c r="F132" s="75"/>
      <c r="G132" s="75"/>
      <c r="H132" s="75"/>
      <c r="I132" s="75"/>
      <c r="J132" s="75"/>
      <c r="K132" s="75"/>
      <c r="L132" s="75"/>
      <c r="M132" s="75"/>
      <c r="N132" s="75"/>
      <c r="O132" s="75"/>
      <c r="P132" s="77"/>
      <c r="Q132" s="77"/>
      <c r="R132" s="77"/>
      <c r="S132" s="77"/>
      <c r="T132" s="77"/>
      <c r="U132" s="77"/>
      <c r="V132" s="77"/>
      <c r="W132" s="75"/>
      <c r="X132" s="75"/>
      <c r="Y132" s="75"/>
      <c r="Z132" s="75"/>
      <c r="AA132" s="75"/>
      <c r="AB132" s="75"/>
      <c r="AC132" s="75"/>
      <c r="AD132" s="75"/>
    </row>
    <row r="133" spans="1:30" x14ac:dyDescent="0.25">
      <c r="A133" s="75"/>
      <c r="B133" s="75"/>
      <c r="C133" s="75"/>
      <c r="D133" s="75"/>
      <c r="E133" s="75"/>
      <c r="F133" s="75"/>
      <c r="G133" s="75"/>
      <c r="H133" s="75"/>
      <c r="I133" s="75"/>
      <c r="J133" s="75"/>
      <c r="K133" s="75"/>
      <c r="L133" s="75"/>
      <c r="M133" s="75"/>
      <c r="N133" s="75"/>
      <c r="O133" s="75"/>
      <c r="P133" s="77"/>
      <c r="Q133" s="77"/>
      <c r="R133" s="77"/>
      <c r="S133" s="77"/>
      <c r="T133" s="77"/>
      <c r="U133" s="77"/>
      <c r="V133" s="77"/>
      <c r="W133" s="75"/>
      <c r="X133" s="75"/>
      <c r="Y133" s="75"/>
      <c r="Z133" s="75"/>
      <c r="AA133" s="75"/>
      <c r="AB133" s="75"/>
      <c r="AC133" s="75"/>
      <c r="AD133" s="75"/>
    </row>
    <row r="134" spans="1:30" x14ac:dyDescent="0.25">
      <c r="A134" s="75"/>
      <c r="B134" s="75"/>
      <c r="C134" s="75"/>
      <c r="D134" s="75"/>
      <c r="E134" s="75"/>
      <c r="F134" s="75"/>
      <c r="G134" s="75"/>
      <c r="H134" s="75"/>
      <c r="I134" s="75"/>
      <c r="J134" s="75"/>
      <c r="K134" s="75"/>
      <c r="L134" s="75"/>
      <c r="M134" s="75"/>
      <c r="N134" s="75"/>
      <c r="O134" s="75"/>
      <c r="P134" s="77"/>
      <c r="Q134" s="77"/>
      <c r="R134" s="77"/>
      <c r="S134" s="77"/>
      <c r="T134" s="77"/>
      <c r="U134" s="77"/>
      <c r="V134" s="77"/>
      <c r="W134" s="75"/>
      <c r="X134" s="75"/>
      <c r="Y134" s="75"/>
      <c r="Z134" s="75"/>
      <c r="AA134" s="75"/>
      <c r="AB134" s="75"/>
      <c r="AC134" s="75"/>
      <c r="AD134" s="75"/>
    </row>
    <row r="135" spans="1:30" x14ac:dyDescent="0.25">
      <c r="A135" s="75"/>
      <c r="B135" s="75"/>
      <c r="C135" s="75"/>
      <c r="D135" s="75"/>
      <c r="E135" s="75"/>
      <c r="F135" s="75"/>
      <c r="G135" s="75"/>
      <c r="H135" s="75"/>
      <c r="I135" s="75"/>
      <c r="J135" s="75"/>
      <c r="K135" s="75"/>
      <c r="L135" s="75"/>
      <c r="M135" s="75"/>
      <c r="N135" s="75"/>
      <c r="O135" s="75"/>
      <c r="P135" s="77"/>
      <c r="Q135" s="77"/>
      <c r="R135" s="77"/>
      <c r="S135" s="77"/>
      <c r="T135" s="77"/>
      <c r="U135" s="77"/>
      <c r="V135" s="77"/>
      <c r="W135" s="75"/>
      <c r="X135" s="75"/>
      <c r="Y135" s="75"/>
      <c r="Z135" s="75"/>
      <c r="AA135" s="75"/>
      <c r="AB135" s="75"/>
      <c r="AC135" s="75"/>
      <c r="AD135" s="75"/>
    </row>
    <row r="136" spans="1:30" x14ac:dyDescent="0.25">
      <c r="A136" s="75"/>
      <c r="B136" s="75"/>
      <c r="C136" s="75"/>
      <c r="D136" s="75"/>
      <c r="E136" s="75"/>
      <c r="F136" s="75"/>
      <c r="G136" s="75"/>
      <c r="H136" s="75"/>
      <c r="I136" s="75"/>
      <c r="J136" s="75"/>
      <c r="K136" s="75"/>
      <c r="L136" s="75"/>
      <c r="M136" s="75"/>
      <c r="N136" s="75"/>
      <c r="O136" s="75"/>
      <c r="P136" s="77"/>
      <c r="Q136" s="77"/>
      <c r="R136" s="77"/>
      <c r="S136" s="77"/>
      <c r="T136" s="77"/>
      <c r="U136" s="77"/>
      <c r="V136" s="77"/>
      <c r="W136" s="75"/>
      <c r="X136" s="75"/>
      <c r="Y136" s="75"/>
      <c r="Z136" s="75"/>
      <c r="AA136" s="75"/>
      <c r="AB136" s="75"/>
      <c r="AC136" s="75"/>
      <c r="AD136" s="75"/>
    </row>
    <row r="137" spans="1:30" x14ac:dyDescent="0.25">
      <c r="A137" s="75"/>
      <c r="B137" s="75"/>
      <c r="C137" s="75"/>
      <c r="D137" s="75"/>
      <c r="E137" s="75"/>
      <c r="F137" s="75"/>
      <c r="G137" s="75"/>
      <c r="H137" s="75"/>
      <c r="I137" s="75"/>
      <c r="J137" s="75"/>
      <c r="K137" s="75"/>
      <c r="L137" s="75"/>
      <c r="M137" s="75"/>
      <c r="N137" s="75"/>
      <c r="O137" s="75"/>
      <c r="P137" s="77"/>
      <c r="Q137" s="77"/>
      <c r="R137" s="77"/>
      <c r="S137" s="77"/>
      <c r="T137" s="77"/>
      <c r="U137" s="77"/>
      <c r="V137" s="77"/>
      <c r="W137" s="75"/>
      <c r="X137" s="75"/>
      <c r="Y137" s="75"/>
      <c r="Z137" s="75"/>
      <c r="AA137" s="75"/>
      <c r="AB137" s="75"/>
      <c r="AC137" s="75"/>
      <c r="AD137" s="75"/>
    </row>
    <row r="138" spans="1:30" x14ac:dyDescent="0.25">
      <c r="A138" s="75"/>
      <c r="B138" s="75"/>
      <c r="C138" s="75"/>
      <c r="D138" s="75"/>
      <c r="E138" s="75"/>
      <c r="F138" s="75"/>
      <c r="G138" s="75"/>
      <c r="H138" s="75"/>
      <c r="I138" s="75"/>
      <c r="J138" s="75"/>
      <c r="K138" s="75"/>
      <c r="L138" s="75"/>
      <c r="M138" s="75"/>
      <c r="N138" s="75"/>
      <c r="O138" s="75"/>
      <c r="P138" s="77"/>
      <c r="Q138" s="77"/>
      <c r="R138" s="77"/>
      <c r="S138" s="77"/>
      <c r="T138" s="77"/>
      <c r="U138" s="77"/>
      <c r="V138" s="77"/>
      <c r="W138" s="75"/>
      <c r="X138" s="75"/>
      <c r="Y138" s="75"/>
      <c r="Z138" s="75"/>
      <c r="AA138" s="75"/>
      <c r="AB138" s="75"/>
      <c r="AC138" s="75"/>
      <c r="AD138" s="75"/>
    </row>
    <row r="139" spans="1:30" x14ac:dyDescent="0.25">
      <c r="A139" s="75"/>
      <c r="B139" s="75"/>
      <c r="C139" s="75"/>
      <c r="D139" s="75"/>
      <c r="E139" s="75"/>
      <c r="F139" s="75"/>
      <c r="G139" s="75"/>
      <c r="H139" s="75"/>
      <c r="I139" s="75"/>
      <c r="J139" s="75"/>
      <c r="K139" s="75"/>
      <c r="L139" s="75"/>
      <c r="M139" s="75"/>
      <c r="N139" s="75"/>
      <c r="O139" s="75"/>
      <c r="P139" s="77"/>
      <c r="Q139" s="77"/>
      <c r="R139" s="77"/>
      <c r="S139" s="77"/>
      <c r="T139" s="77"/>
      <c r="U139" s="77"/>
      <c r="V139" s="77"/>
      <c r="W139" s="75"/>
      <c r="X139" s="75"/>
      <c r="Y139" s="75"/>
      <c r="Z139" s="75"/>
      <c r="AA139" s="75"/>
      <c r="AB139" s="75"/>
      <c r="AC139" s="75"/>
      <c r="AD139" s="75"/>
    </row>
    <row r="140" spans="1:30" x14ac:dyDescent="0.25">
      <c r="A140" s="75"/>
      <c r="B140" s="75"/>
      <c r="C140" s="75"/>
      <c r="D140" s="75"/>
      <c r="E140" s="75"/>
      <c r="F140" s="75"/>
      <c r="G140" s="75"/>
      <c r="H140" s="75"/>
      <c r="I140" s="75"/>
      <c r="J140" s="75"/>
      <c r="K140" s="75"/>
      <c r="L140" s="75"/>
      <c r="M140" s="75"/>
      <c r="N140" s="75"/>
      <c r="O140" s="75"/>
      <c r="P140" s="77"/>
      <c r="Q140" s="77"/>
      <c r="R140" s="77"/>
      <c r="S140" s="77"/>
      <c r="T140" s="77"/>
      <c r="U140" s="77"/>
      <c r="V140" s="77"/>
      <c r="W140" s="75"/>
      <c r="X140" s="75"/>
      <c r="Y140" s="75"/>
      <c r="Z140" s="75"/>
      <c r="AA140" s="75"/>
      <c r="AB140" s="75"/>
      <c r="AC140" s="75"/>
      <c r="AD140" s="75"/>
    </row>
    <row r="141" spans="1:30" x14ac:dyDescent="0.25">
      <c r="A141" s="75"/>
      <c r="B141" s="75"/>
      <c r="C141" s="75"/>
      <c r="D141" s="75"/>
      <c r="E141" s="75"/>
      <c r="F141" s="75"/>
      <c r="G141" s="75"/>
      <c r="H141" s="75"/>
      <c r="I141" s="75"/>
      <c r="J141" s="75"/>
      <c r="K141" s="75"/>
      <c r="L141" s="75"/>
      <c r="M141" s="75"/>
      <c r="N141" s="75"/>
      <c r="O141" s="75"/>
      <c r="P141" s="77"/>
      <c r="Q141" s="77"/>
      <c r="R141" s="77"/>
      <c r="S141" s="77"/>
      <c r="T141" s="77"/>
      <c r="U141" s="77"/>
      <c r="V141" s="77"/>
      <c r="W141" s="75"/>
      <c r="X141" s="75"/>
      <c r="Y141" s="75"/>
      <c r="Z141" s="75"/>
      <c r="AA141" s="75"/>
      <c r="AB141" s="75"/>
      <c r="AC141" s="75"/>
      <c r="AD141" s="75"/>
    </row>
    <row r="142" spans="1:30" x14ac:dyDescent="0.25">
      <c r="A142" s="75"/>
      <c r="B142" s="75"/>
      <c r="C142" s="75"/>
      <c r="D142" s="75"/>
      <c r="E142" s="75"/>
      <c r="F142" s="75"/>
      <c r="G142" s="75"/>
      <c r="H142" s="75"/>
      <c r="I142" s="75"/>
      <c r="J142" s="75"/>
      <c r="K142" s="75"/>
      <c r="L142" s="75"/>
      <c r="M142" s="75"/>
      <c r="N142" s="75"/>
      <c r="O142" s="75"/>
      <c r="P142" s="77"/>
      <c r="Q142" s="77"/>
      <c r="R142" s="77"/>
      <c r="S142" s="77"/>
      <c r="T142" s="77"/>
      <c r="U142" s="77"/>
      <c r="V142" s="77"/>
      <c r="W142" s="75"/>
      <c r="X142" s="75"/>
      <c r="Y142" s="75"/>
      <c r="Z142" s="75"/>
      <c r="AA142" s="75"/>
      <c r="AB142" s="75"/>
      <c r="AC142" s="75"/>
      <c r="AD142" s="75"/>
    </row>
    <row r="143" spans="1:30" x14ac:dyDescent="0.25">
      <c r="A143" s="75"/>
      <c r="B143" s="75"/>
      <c r="C143" s="75"/>
      <c r="D143" s="75"/>
      <c r="E143" s="75"/>
      <c r="F143" s="75"/>
      <c r="G143" s="75"/>
      <c r="H143" s="75"/>
      <c r="I143" s="75"/>
      <c r="J143" s="75"/>
      <c r="K143" s="75"/>
      <c r="L143" s="75"/>
      <c r="M143" s="75"/>
      <c r="N143" s="75"/>
      <c r="O143" s="75"/>
      <c r="P143" s="77"/>
      <c r="Q143" s="77"/>
      <c r="R143" s="77"/>
      <c r="S143" s="77"/>
      <c r="T143" s="77"/>
      <c r="U143" s="77"/>
      <c r="V143" s="77"/>
      <c r="W143" s="75"/>
      <c r="X143" s="75"/>
      <c r="Y143" s="75"/>
      <c r="Z143" s="75"/>
      <c r="AA143" s="75"/>
      <c r="AB143" s="75"/>
      <c r="AC143" s="75"/>
      <c r="AD143" s="75"/>
    </row>
    <row r="144" spans="1:30" x14ac:dyDescent="0.25">
      <c r="A144" s="75"/>
      <c r="B144" s="75"/>
      <c r="C144" s="75"/>
      <c r="D144" s="75"/>
      <c r="E144" s="75"/>
      <c r="F144" s="75"/>
      <c r="G144" s="75"/>
      <c r="H144" s="75"/>
      <c r="I144" s="75"/>
      <c r="J144" s="75"/>
      <c r="K144" s="75"/>
      <c r="L144" s="75"/>
      <c r="M144" s="75"/>
      <c r="N144" s="75"/>
      <c r="O144" s="75"/>
      <c r="P144" s="77"/>
      <c r="Q144" s="77"/>
      <c r="R144" s="77"/>
      <c r="S144" s="77"/>
      <c r="T144" s="77"/>
      <c r="U144" s="77"/>
      <c r="V144" s="77"/>
      <c r="W144" s="75"/>
      <c r="X144" s="75"/>
      <c r="Y144" s="75"/>
      <c r="Z144" s="75"/>
      <c r="AA144" s="75"/>
      <c r="AB144" s="75"/>
      <c r="AC144" s="75"/>
      <c r="AD144" s="75"/>
    </row>
    <row r="145" spans="1:30" x14ac:dyDescent="0.25">
      <c r="A145" s="75"/>
      <c r="B145" s="75"/>
      <c r="C145" s="75"/>
      <c r="D145" s="75"/>
      <c r="E145" s="75"/>
      <c r="F145" s="75"/>
      <c r="G145" s="75"/>
      <c r="H145" s="75"/>
      <c r="I145" s="75"/>
      <c r="J145" s="75"/>
      <c r="K145" s="75"/>
      <c r="L145" s="75"/>
      <c r="M145" s="75"/>
      <c r="N145" s="75"/>
      <c r="O145" s="75"/>
      <c r="P145" s="77"/>
      <c r="Q145" s="77"/>
      <c r="R145" s="77"/>
      <c r="S145" s="77"/>
      <c r="T145" s="77"/>
      <c r="U145" s="77"/>
      <c r="V145" s="77"/>
      <c r="W145" s="75"/>
      <c r="X145" s="75"/>
      <c r="Y145" s="75"/>
      <c r="Z145" s="75"/>
      <c r="AA145" s="75"/>
      <c r="AB145" s="75"/>
      <c r="AC145" s="75"/>
      <c r="AD145" s="75"/>
    </row>
    <row r="146" spans="1:30" x14ac:dyDescent="0.25">
      <c r="A146" s="75"/>
      <c r="B146" s="75"/>
      <c r="C146" s="75"/>
      <c r="D146" s="75"/>
      <c r="E146" s="75"/>
      <c r="F146" s="75"/>
      <c r="G146" s="75"/>
      <c r="H146" s="75"/>
      <c r="I146" s="75"/>
      <c r="J146" s="75"/>
      <c r="K146" s="75"/>
      <c r="L146" s="75"/>
      <c r="M146" s="75"/>
      <c r="N146" s="75"/>
      <c r="O146" s="75"/>
      <c r="P146" s="77"/>
      <c r="Q146" s="77"/>
      <c r="R146" s="77"/>
      <c r="S146" s="77"/>
      <c r="T146" s="77"/>
      <c r="U146" s="77"/>
      <c r="V146" s="77"/>
      <c r="W146" s="75"/>
      <c r="X146" s="75"/>
      <c r="Y146" s="75"/>
      <c r="Z146" s="75"/>
      <c r="AA146" s="75"/>
      <c r="AB146" s="75"/>
      <c r="AC146" s="75"/>
      <c r="AD146" s="75"/>
    </row>
    <row r="147" spans="1:30" x14ac:dyDescent="0.25">
      <c r="A147" s="75"/>
      <c r="B147" s="75"/>
      <c r="C147" s="75"/>
      <c r="D147" s="75"/>
      <c r="E147" s="75"/>
      <c r="F147" s="75"/>
      <c r="G147" s="75"/>
      <c r="H147" s="75"/>
      <c r="I147" s="75"/>
      <c r="J147" s="75"/>
      <c r="K147" s="75"/>
      <c r="L147" s="75"/>
      <c r="M147" s="75"/>
      <c r="N147" s="75"/>
      <c r="O147" s="75"/>
      <c r="P147" s="77"/>
      <c r="Q147" s="77"/>
      <c r="R147" s="77"/>
      <c r="S147" s="77"/>
      <c r="T147" s="77"/>
      <c r="U147" s="77"/>
      <c r="V147" s="77"/>
      <c r="W147" s="75"/>
      <c r="X147" s="75"/>
      <c r="Y147" s="75"/>
      <c r="Z147" s="75"/>
      <c r="AA147" s="75"/>
      <c r="AB147" s="75"/>
      <c r="AC147" s="75"/>
      <c r="AD147" s="75"/>
    </row>
    <row r="148" spans="1:30" x14ac:dyDescent="0.25">
      <c r="A148" s="75"/>
      <c r="B148" s="75"/>
      <c r="C148" s="75"/>
      <c r="D148" s="75"/>
      <c r="E148" s="75"/>
      <c r="F148" s="75"/>
      <c r="G148" s="75"/>
      <c r="H148" s="75"/>
      <c r="I148" s="75"/>
      <c r="J148" s="75"/>
      <c r="K148" s="75"/>
      <c r="L148" s="75"/>
      <c r="M148" s="75"/>
      <c r="N148" s="75"/>
      <c r="O148" s="75"/>
      <c r="P148" s="77"/>
      <c r="Q148" s="77"/>
      <c r="R148" s="77"/>
      <c r="S148" s="77"/>
      <c r="T148" s="77"/>
      <c r="U148" s="77"/>
      <c r="V148" s="77"/>
      <c r="W148" s="75"/>
      <c r="X148" s="75"/>
      <c r="Y148" s="75"/>
      <c r="Z148" s="75"/>
      <c r="AA148" s="75"/>
      <c r="AB148" s="75"/>
      <c r="AC148" s="75"/>
      <c r="AD148" s="75"/>
    </row>
    <row r="149" spans="1:30" x14ac:dyDescent="0.25">
      <c r="A149" s="75"/>
      <c r="B149" s="75"/>
      <c r="C149" s="75"/>
      <c r="D149" s="75"/>
      <c r="E149" s="75"/>
      <c r="F149" s="75"/>
      <c r="G149" s="75"/>
      <c r="H149" s="75"/>
      <c r="I149" s="75"/>
      <c r="J149" s="75"/>
      <c r="K149" s="75"/>
      <c r="L149" s="75"/>
      <c r="M149" s="75"/>
      <c r="N149" s="75"/>
      <c r="O149" s="75"/>
      <c r="P149" s="77"/>
      <c r="Q149" s="77"/>
      <c r="R149" s="77"/>
      <c r="S149" s="77"/>
      <c r="T149" s="77"/>
      <c r="U149" s="77"/>
      <c r="V149" s="77"/>
      <c r="W149" s="75"/>
      <c r="X149" s="75"/>
      <c r="Y149" s="75"/>
      <c r="Z149" s="75"/>
      <c r="AA149" s="75"/>
      <c r="AB149" s="75"/>
      <c r="AC149" s="75"/>
      <c r="AD149" s="75"/>
    </row>
    <row r="150" spans="1:30" x14ac:dyDescent="0.25">
      <c r="A150" s="75"/>
      <c r="B150" s="75"/>
      <c r="C150" s="75"/>
      <c r="D150" s="75"/>
      <c r="E150" s="75"/>
      <c r="F150" s="75"/>
      <c r="G150" s="75"/>
      <c r="H150" s="75"/>
      <c r="I150" s="75"/>
      <c r="J150" s="75"/>
      <c r="K150" s="75"/>
      <c r="L150" s="75"/>
      <c r="M150" s="75"/>
      <c r="N150" s="75"/>
      <c r="O150" s="75"/>
      <c r="P150" s="77"/>
      <c r="Q150" s="77"/>
      <c r="R150" s="77"/>
      <c r="S150" s="77"/>
      <c r="T150" s="77"/>
      <c r="U150" s="77"/>
      <c r="V150" s="77"/>
      <c r="W150" s="75"/>
      <c r="X150" s="75"/>
      <c r="Y150" s="75"/>
      <c r="Z150" s="75"/>
      <c r="AA150" s="75"/>
      <c r="AB150" s="75"/>
      <c r="AC150" s="75"/>
      <c r="AD150" s="75"/>
    </row>
    <row r="151" spans="1:30" x14ac:dyDescent="0.25">
      <c r="A151" s="75"/>
      <c r="B151" s="75"/>
      <c r="C151" s="75"/>
      <c r="D151" s="75"/>
      <c r="E151" s="75"/>
      <c r="F151" s="75"/>
      <c r="G151" s="75"/>
      <c r="H151" s="75"/>
      <c r="I151" s="75"/>
      <c r="J151" s="75"/>
      <c r="K151" s="75"/>
      <c r="L151" s="75"/>
      <c r="M151" s="75"/>
      <c r="N151" s="75"/>
      <c r="O151" s="75"/>
      <c r="P151" s="77"/>
      <c r="Q151" s="77"/>
      <c r="R151" s="77"/>
      <c r="S151" s="77"/>
      <c r="T151" s="77"/>
      <c r="U151" s="77"/>
      <c r="V151" s="77"/>
      <c r="W151" s="75"/>
      <c r="X151" s="75"/>
      <c r="Y151" s="75"/>
      <c r="Z151" s="75"/>
      <c r="AA151" s="75"/>
      <c r="AB151" s="75"/>
      <c r="AC151" s="75"/>
      <c r="AD151" s="75"/>
    </row>
    <row r="152" spans="1:30" x14ac:dyDescent="0.25">
      <c r="A152" s="75"/>
      <c r="B152" s="75"/>
      <c r="C152" s="75"/>
      <c r="D152" s="75"/>
      <c r="E152" s="75"/>
      <c r="F152" s="75"/>
      <c r="G152" s="75"/>
      <c r="H152" s="75"/>
      <c r="I152" s="75"/>
      <c r="J152" s="75"/>
      <c r="K152" s="75"/>
      <c r="L152" s="75"/>
      <c r="M152" s="75"/>
      <c r="N152" s="75"/>
      <c r="O152" s="75"/>
      <c r="P152" s="77"/>
      <c r="Q152" s="77"/>
      <c r="R152" s="77"/>
      <c r="S152" s="77"/>
      <c r="T152" s="77"/>
      <c r="U152" s="77"/>
      <c r="V152" s="77"/>
      <c r="W152" s="75"/>
      <c r="X152" s="75"/>
      <c r="Y152" s="75"/>
      <c r="Z152" s="75"/>
      <c r="AA152" s="75"/>
      <c r="AB152" s="75"/>
      <c r="AC152" s="75"/>
      <c r="AD152" s="75"/>
    </row>
    <row r="153" spans="1:30" x14ac:dyDescent="0.25">
      <c r="A153" s="75"/>
      <c r="B153" s="75"/>
      <c r="C153" s="75"/>
      <c r="D153" s="75"/>
      <c r="E153" s="75"/>
      <c r="F153" s="75"/>
      <c r="G153" s="75"/>
      <c r="H153" s="75"/>
      <c r="I153" s="75"/>
      <c r="J153" s="75"/>
      <c r="K153" s="75"/>
      <c r="L153" s="75"/>
      <c r="M153" s="75"/>
      <c r="N153" s="75"/>
      <c r="O153" s="75"/>
      <c r="P153" s="77"/>
      <c r="Q153" s="77"/>
      <c r="R153" s="77"/>
      <c r="S153" s="77"/>
      <c r="T153" s="77"/>
      <c r="U153" s="77"/>
      <c r="V153" s="77"/>
      <c r="W153" s="75"/>
      <c r="X153" s="75"/>
      <c r="Y153" s="75"/>
      <c r="Z153" s="75"/>
      <c r="AA153" s="75"/>
      <c r="AB153" s="75"/>
      <c r="AC153" s="75"/>
      <c r="AD153" s="75"/>
    </row>
    <row r="154" spans="1:30" x14ac:dyDescent="0.25">
      <c r="A154" s="75"/>
      <c r="B154" s="75"/>
      <c r="C154" s="75"/>
      <c r="D154" s="75"/>
      <c r="E154" s="75"/>
      <c r="F154" s="75"/>
      <c r="G154" s="75"/>
      <c r="H154" s="75"/>
      <c r="I154" s="75"/>
      <c r="J154" s="75"/>
      <c r="K154" s="75"/>
      <c r="L154" s="75"/>
      <c r="M154" s="75"/>
      <c r="N154" s="75"/>
      <c r="O154" s="75"/>
      <c r="P154" s="77"/>
      <c r="Q154" s="77"/>
      <c r="R154" s="77"/>
      <c r="S154" s="77"/>
      <c r="T154" s="77"/>
      <c r="U154" s="77"/>
      <c r="V154" s="77"/>
      <c r="W154" s="75"/>
      <c r="X154" s="75"/>
      <c r="Y154" s="75"/>
      <c r="Z154" s="75"/>
      <c r="AA154" s="75"/>
      <c r="AB154" s="75"/>
      <c r="AC154" s="75"/>
      <c r="AD154" s="75"/>
    </row>
    <row r="155" spans="1:30" x14ac:dyDescent="0.25">
      <c r="A155" s="75"/>
      <c r="B155" s="75"/>
      <c r="C155" s="75"/>
      <c r="D155" s="75"/>
      <c r="E155" s="75"/>
      <c r="F155" s="75"/>
      <c r="G155" s="75"/>
      <c r="H155" s="75"/>
      <c r="I155" s="75"/>
      <c r="J155" s="75"/>
      <c r="K155" s="75"/>
      <c r="L155" s="75"/>
      <c r="M155" s="75"/>
      <c r="N155" s="75"/>
      <c r="O155" s="75"/>
      <c r="P155" s="77"/>
      <c r="Q155" s="77"/>
      <c r="R155" s="77"/>
      <c r="S155" s="77"/>
      <c r="T155" s="77"/>
      <c r="U155" s="77"/>
      <c r="V155" s="77"/>
      <c r="W155" s="75"/>
      <c r="X155" s="75"/>
      <c r="Y155" s="75"/>
      <c r="Z155" s="75"/>
      <c r="AA155" s="75"/>
      <c r="AB155" s="75"/>
      <c r="AC155" s="75"/>
      <c r="AD155" s="75"/>
    </row>
    <row r="156" spans="1:30" x14ac:dyDescent="0.25">
      <c r="A156" s="75"/>
      <c r="B156" s="75"/>
      <c r="C156" s="75"/>
      <c r="D156" s="75"/>
      <c r="E156" s="75"/>
      <c r="F156" s="75"/>
      <c r="G156" s="75"/>
      <c r="H156" s="75"/>
      <c r="I156" s="75"/>
      <c r="J156" s="75"/>
      <c r="K156" s="75"/>
      <c r="L156" s="75"/>
      <c r="M156" s="75"/>
      <c r="N156" s="75"/>
      <c r="O156" s="75"/>
      <c r="P156" s="77"/>
      <c r="Q156" s="77"/>
      <c r="R156" s="77"/>
      <c r="S156" s="77"/>
      <c r="T156" s="77"/>
      <c r="U156" s="77"/>
      <c r="V156" s="77"/>
      <c r="W156" s="75"/>
      <c r="X156" s="75"/>
      <c r="Y156" s="75"/>
      <c r="Z156" s="75"/>
      <c r="AA156" s="75"/>
      <c r="AB156" s="75"/>
      <c r="AC156" s="75"/>
      <c r="AD156" s="75"/>
    </row>
    <row r="157" spans="1:30" x14ac:dyDescent="0.25">
      <c r="A157" s="75"/>
      <c r="B157" s="75"/>
      <c r="C157" s="75"/>
      <c r="D157" s="75"/>
      <c r="E157" s="75"/>
      <c r="F157" s="75"/>
      <c r="G157" s="75"/>
      <c r="H157" s="75"/>
      <c r="I157" s="75"/>
      <c r="J157" s="75"/>
      <c r="K157" s="75"/>
      <c r="L157" s="75"/>
      <c r="M157" s="75"/>
      <c r="N157" s="75"/>
      <c r="O157" s="75"/>
      <c r="P157" s="77"/>
      <c r="Q157" s="77"/>
      <c r="R157" s="77"/>
      <c r="S157" s="77"/>
      <c r="T157" s="77"/>
      <c r="U157" s="77"/>
      <c r="V157" s="77"/>
      <c r="W157" s="75"/>
      <c r="X157" s="75"/>
      <c r="Y157" s="75"/>
      <c r="Z157" s="75"/>
      <c r="AA157" s="75"/>
      <c r="AB157" s="75"/>
      <c r="AC157" s="75"/>
      <c r="AD157" s="75"/>
    </row>
    <row r="158" spans="1:30" x14ac:dyDescent="0.25">
      <c r="A158" s="75"/>
      <c r="B158" s="75"/>
      <c r="C158" s="75"/>
      <c r="D158" s="75"/>
      <c r="E158" s="75"/>
      <c r="F158" s="75"/>
      <c r="G158" s="75"/>
      <c r="H158" s="75"/>
      <c r="I158" s="75"/>
      <c r="J158" s="75"/>
      <c r="K158" s="75"/>
      <c r="L158" s="75"/>
      <c r="M158" s="75"/>
      <c r="N158" s="75"/>
      <c r="O158" s="75"/>
      <c r="P158" s="77"/>
      <c r="Q158" s="77"/>
      <c r="R158" s="77"/>
      <c r="S158" s="77"/>
      <c r="T158" s="77"/>
      <c r="U158" s="77"/>
      <c r="V158" s="77"/>
      <c r="W158" s="75"/>
      <c r="X158" s="75"/>
      <c r="Y158" s="75"/>
      <c r="Z158" s="75"/>
      <c r="AA158" s="75"/>
      <c r="AB158" s="75"/>
      <c r="AC158" s="75"/>
      <c r="AD158" s="75"/>
    </row>
    <row r="159" spans="1:30" x14ac:dyDescent="0.25">
      <c r="A159" s="75"/>
      <c r="B159" s="75"/>
      <c r="C159" s="75"/>
      <c r="D159" s="75"/>
      <c r="E159" s="75"/>
      <c r="F159" s="75"/>
      <c r="G159" s="75"/>
      <c r="H159" s="75"/>
      <c r="I159" s="75"/>
      <c r="J159" s="75"/>
      <c r="K159" s="75"/>
      <c r="L159" s="75"/>
      <c r="M159" s="75"/>
      <c r="N159" s="75"/>
      <c r="O159" s="75"/>
      <c r="P159" s="77"/>
      <c r="Q159" s="77"/>
      <c r="R159" s="77"/>
      <c r="S159" s="77"/>
      <c r="T159" s="77"/>
      <c r="U159" s="77"/>
      <c r="V159" s="77"/>
      <c r="W159" s="75"/>
      <c r="X159" s="75"/>
      <c r="Y159" s="75"/>
      <c r="Z159" s="75"/>
      <c r="AA159" s="75"/>
      <c r="AB159" s="75"/>
      <c r="AC159" s="75"/>
      <c r="AD159" s="75"/>
    </row>
    <row r="160" spans="1:30" x14ac:dyDescent="0.25">
      <c r="A160" s="75"/>
      <c r="B160" s="75"/>
      <c r="C160" s="75"/>
      <c r="D160" s="75"/>
      <c r="E160" s="75"/>
      <c r="F160" s="75"/>
      <c r="G160" s="75"/>
      <c r="H160" s="75"/>
      <c r="I160" s="75"/>
      <c r="J160" s="75"/>
      <c r="K160" s="75"/>
      <c r="L160" s="75"/>
      <c r="M160" s="75"/>
      <c r="N160" s="75"/>
      <c r="O160" s="75"/>
      <c r="P160" s="77"/>
      <c r="Q160" s="77"/>
      <c r="R160" s="77"/>
      <c r="S160" s="77"/>
      <c r="T160" s="77"/>
      <c r="U160" s="77"/>
      <c r="V160" s="77"/>
      <c r="W160" s="75"/>
      <c r="X160" s="75"/>
      <c r="Y160" s="75"/>
      <c r="Z160" s="75"/>
      <c r="AA160" s="75"/>
      <c r="AB160" s="75"/>
      <c r="AC160" s="75"/>
      <c r="AD160" s="75"/>
    </row>
    <row r="161" spans="1:30" x14ac:dyDescent="0.25">
      <c r="A161" s="75"/>
      <c r="B161" s="75"/>
      <c r="C161" s="75"/>
      <c r="D161" s="75"/>
      <c r="E161" s="75"/>
      <c r="F161" s="75"/>
      <c r="G161" s="75"/>
      <c r="H161" s="75"/>
      <c r="I161" s="75"/>
      <c r="J161" s="75"/>
      <c r="K161" s="75"/>
      <c r="L161" s="75"/>
      <c r="M161" s="75"/>
      <c r="N161" s="75"/>
      <c r="O161" s="75"/>
      <c r="P161" s="77"/>
      <c r="Q161" s="77"/>
      <c r="R161" s="77"/>
      <c r="S161" s="77"/>
      <c r="T161" s="77"/>
      <c r="U161" s="77"/>
      <c r="V161" s="77"/>
      <c r="W161" s="75"/>
      <c r="X161" s="75"/>
      <c r="Y161" s="75"/>
      <c r="Z161" s="75"/>
      <c r="AA161" s="75"/>
      <c r="AB161" s="75"/>
      <c r="AC161" s="75"/>
      <c r="AD161" s="75"/>
    </row>
    <row r="162" spans="1:30" x14ac:dyDescent="0.25">
      <c r="A162" s="75"/>
      <c r="B162" s="75"/>
      <c r="C162" s="75"/>
      <c r="D162" s="75"/>
      <c r="E162" s="75"/>
      <c r="F162" s="75"/>
      <c r="G162" s="75"/>
      <c r="H162" s="75"/>
      <c r="I162" s="75"/>
      <c r="J162" s="75"/>
      <c r="K162" s="75"/>
      <c r="L162" s="75"/>
      <c r="M162" s="75"/>
      <c r="N162" s="75"/>
      <c r="O162" s="75"/>
      <c r="P162" s="77"/>
      <c r="Q162" s="77"/>
      <c r="R162" s="77"/>
      <c r="S162" s="77"/>
      <c r="T162" s="77"/>
      <c r="U162" s="77"/>
      <c r="V162" s="77"/>
      <c r="W162" s="75"/>
      <c r="X162" s="75"/>
      <c r="Y162" s="75"/>
      <c r="Z162" s="75"/>
      <c r="AA162" s="75"/>
      <c r="AB162" s="75"/>
      <c r="AC162" s="75"/>
      <c r="AD162" s="75"/>
    </row>
    <row r="163" spans="1:30" x14ac:dyDescent="0.25">
      <c r="A163" s="75"/>
      <c r="B163" s="75"/>
      <c r="C163" s="75"/>
      <c r="D163" s="75"/>
      <c r="E163" s="75"/>
      <c r="F163" s="75"/>
      <c r="G163" s="75"/>
      <c r="H163" s="75"/>
      <c r="I163" s="75"/>
      <c r="J163" s="75"/>
      <c r="K163" s="75"/>
      <c r="L163" s="75"/>
      <c r="M163" s="75"/>
      <c r="N163" s="75"/>
      <c r="O163" s="75"/>
      <c r="P163" s="77"/>
      <c r="Q163" s="77"/>
      <c r="R163" s="77"/>
      <c r="S163" s="77"/>
      <c r="T163" s="77"/>
      <c r="U163" s="77"/>
      <c r="V163" s="77"/>
      <c r="W163" s="75"/>
      <c r="X163" s="75"/>
      <c r="Y163" s="75"/>
      <c r="Z163" s="75"/>
      <c r="AA163" s="75"/>
      <c r="AB163" s="75"/>
      <c r="AC163" s="75"/>
      <c r="AD163" s="75"/>
    </row>
    <row r="164" spans="1:30" x14ac:dyDescent="0.25">
      <c r="A164" s="75"/>
      <c r="B164" s="75"/>
      <c r="C164" s="75"/>
      <c r="D164" s="75"/>
      <c r="E164" s="75"/>
      <c r="F164" s="75"/>
      <c r="G164" s="75"/>
      <c r="H164" s="75"/>
      <c r="I164" s="75"/>
      <c r="J164" s="75"/>
      <c r="K164" s="75"/>
      <c r="L164" s="75"/>
      <c r="M164" s="75"/>
      <c r="N164" s="75"/>
      <c r="O164" s="75"/>
      <c r="P164" s="77"/>
      <c r="Q164" s="77"/>
      <c r="R164" s="77"/>
      <c r="S164" s="77"/>
      <c r="T164" s="77"/>
      <c r="U164" s="77"/>
      <c r="V164" s="77"/>
      <c r="W164" s="75"/>
      <c r="X164" s="75"/>
      <c r="Y164" s="75"/>
      <c r="Z164" s="75"/>
      <c r="AA164" s="75"/>
      <c r="AB164" s="75"/>
      <c r="AC164" s="75"/>
      <c r="AD164" s="75"/>
    </row>
    <row r="165" spans="1:30" x14ac:dyDescent="0.25">
      <c r="A165" s="75"/>
      <c r="B165" s="75"/>
      <c r="C165" s="75"/>
      <c r="D165" s="75"/>
      <c r="E165" s="75"/>
      <c r="F165" s="75"/>
      <c r="G165" s="75"/>
      <c r="H165" s="75"/>
      <c r="I165" s="75"/>
      <c r="J165" s="75"/>
      <c r="K165" s="75"/>
      <c r="L165" s="75"/>
      <c r="M165" s="75"/>
      <c r="N165" s="75"/>
      <c r="O165" s="75"/>
      <c r="P165" s="77"/>
      <c r="Q165" s="77"/>
      <c r="R165" s="77"/>
      <c r="S165" s="77"/>
      <c r="T165" s="77"/>
      <c r="U165" s="77"/>
      <c r="V165" s="77"/>
      <c r="W165" s="75"/>
      <c r="X165" s="75"/>
      <c r="Y165" s="75"/>
      <c r="Z165" s="75"/>
      <c r="AA165" s="75"/>
      <c r="AB165" s="75"/>
      <c r="AC165" s="75"/>
      <c r="AD165" s="75"/>
    </row>
    <row r="166" spans="1:30" x14ac:dyDescent="0.25">
      <c r="A166" s="75"/>
      <c r="B166" s="75"/>
      <c r="C166" s="75"/>
      <c r="D166" s="75"/>
      <c r="E166" s="75"/>
      <c r="F166" s="75"/>
      <c r="G166" s="75"/>
      <c r="H166" s="75"/>
      <c r="I166" s="75"/>
      <c r="J166" s="75"/>
      <c r="K166" s="75"/>
      <c r="L166" s="75"/>
      <c r="M166" s="75"/>
      <c r="N166" s="75"/>
      <c r="O166" s="75"/>
      <c r="P166" s="77"/>
      <c r="Q166" s="77"/>
      <c r="R166" s="77"/>
      <c r="S166" s="77"/>
      <c r="T166" s="77"/>
      <c r="U166" s="77"/>
      <c r="V166" s="77"/>
      <c r="W166" s="75"/>
      <c r="X166" s="75"/>
      <c r="Y166" s="75"/>
      <c r="Z166" s="75"/>
      <c r="AA166" s="75"/>
      <c r="AB166" s="75"/>
      <c r="AC166" s="75"/>
      <c r="AD166" s="75"/>
    </row>
    <row r="167" spans="1:30" x14ac:dyDescent="0.25">
      <c r="A167" s="75"/>
      <c r="B167" s="75"/>
      <c r="C167" s="75"/>
      <c r="D167" s="75"/>
      <c r="E167" s="75"/>
      <c r="F167" s="75"/>
      <c r="G167" s="75"/>
      <c r="H167" s="75"/>
      <c r="I167" s="75"/>
      <c r="J167" s="75"/>
      <c r="K167" s="75"/>
      <c r="L167" s="75"/>
      <c r="M167" s="75"/>
      <c r="N167" s="75"/>
      <c r="O167" s="75"/>
      <c r="P167" s="77"/>
      <c r="Q167" s="77"/>
      <c r="R167" s="77"/>
      <c r="S167" s="77"/>
      <c r="T167" s="77"/>
      <c r="U167" s="77"/>
      <c r="V167" s="77"/>
      <c r="W167" s="75"/>
      <c r="X167" s="75"/>
      <c r="Y167" s="75"/>
      <c r="Z167" s="75"/>
      <c r="AA167" s="75"/>
      <c r="AB167" s="75"/>
      <c r="AC167" s="75"/>
      <c r="AD167" s="75"/>
    </row>
    <row r="168" spans="1:30" x14ac:dyDescent="0.25">
      <c r="A168" s="75"/>
      <c r="B168" s="75"/>
      <c r="C168" s="75"/>
      <c r="D168" s="75"/>
      <c r="E168" s="75"/>
      <c r="F168" s="75"/>
      <c r="G168" s="75"/>
      <c r="H168" s="75"/>
      <c r="I168" s="75"/>
      <c r="J168" s="75"/>
      <c r="K168" s="75"/>
      <c r="L168" s="75"/>
      <c r="M168" s="75"/>
      <c r="N168" s="75"/>
      <c r="O168" s="75"/>
      <c r="P168" s="77"/>
      <c r="Q168" s="77"/>
      <c r="R168" s="77"/>
      <c r="S168" s="77"/>
      <c r="T168" s="77"/>
      <c r="U168" s="77"/>
      <c r="V168" s="77"/>
      <c r="W168" s="75"/>
      <c r="X168" s="75"/>
      <c r="Y168" s="75"/>
      <c r="Z168" s="75"/>
      <c r="AA168" s="75"/>
      <c r="AB168" s="75"/>
      <c r="AC168" s="75"/>
      <c r="AD168" s="75"/>
    </row>
    <row r="169" spans="1:30" x14ac:dyDescent="0.25">
      <c r="A169" s="75"/>
      <c r="B169" s="75"/>
      <c r="C169" s="75"/>
      <c r="D169" s="75"/>
      <c r="E169" s="75"/>
      <c r="F169" s="75"/>
      <c r="G169" s="75"/>
      <c r="H169" s="75"/>
      <c r="I169" s="75"/>
      <c r="J169" s="75"/>
      <c r="K169" s="75"/>
      <c r="L169" s="75"/>
      <c r="M169" s="75"/>
      <c r="N169" s="75"/>
      <c r="O169" s="75"/>
      <c r="P169" s="77"/>
      <c r="Q169" s="77"/>
      <c r="R169" s="77"/>
      <c r="S169" s="77"/>
      <c r="T169" s="77"/>
      <c r="U169" s="77"/>
      <c r="V169" s="77"/>
      <c r="W169" s="75"/>
      <c r="X169" s="75"/>
      <c r="Y169" s="75"/>
      <c r="Z169" s="75"/>
      <c r="AA169" s="75"/>
      <c r="AB169" s="75"/>
      <c r="AC169" s="75"/>
      <c r="AD169" s="75"/>
    </row>
    <row r="170" spans="1:30" x14ac:dyDescent="0.25">
      <c r="A170" s="75"/>
      <c r="B170" s="75"/>
      <c r="C170" s="75"/>
      <c r="D170" s="75"/>
      <c r="E170" s="75"/>
      <c r="F170" s="75"/>
      <c r="G170" s="75"/>
      <c r="H170" s="75"/>
      <c r="I170" s="75"/>
      <c r="J170" s="75"/>
      <c r="K170" s="75"/>
      <c r="L170" s="75"/>
      <c r="M170" s="75"/>
      <c r="N170" s="75"/>
      <c r="O170" s="75"/>
      <c r="P170" s="77"/>
      <c r="Q170" s="77"/>
      <c r="R170" s="77"/>
      <c r="S170" s="77"/>
      <c r="T170" s="77"/>
      <c r="U170" s="77"/>
      <c r="V170" s="77"/>
      <c r="W170" s="75"/>
      <c r="X170" s="75"/>
      <c r="Y170" s="75"/>
      <c r="Z170" s="75"/>
      <c r="AA170" s="75"/>
      <c r="AB170" s="75"/>
      <c r="AC170" s="75"/>
      <c r="AD170" s="75"/>
    </row>
    <row r="171" spans="1:30" x14ac:dyDescent="0.25">
      <c r="A171" s="75"/>
      <c r="B171" s="75"/>
      <c r="C171" s="75"/>
      <c r="D171" s="75"/>
      <c r="E171" s="75"/>
      <c r="F171" s="75"/>
      <c r="G171" s="75"/>
      <c r="H171" s="75"/>
      <c r="I171" s="75"/>
      <c r="J171" s="75"/>
      <c r="K171" s="75"/>
      <c r="L171" s="75"/>
      <c r="M171" s="75"/>
      <c r="N171" s="75"/>
      <c r="O171" s="75"/>
      <c r="P171" s="77"/>
      <c r="Q171" s="77"/>
      <c r="R171" s="77"/>
      <c r="S171" s="77"/>
      <c r="T171" s="77"/>
      <c r="U171" s="77"/>
      <c r="V171" s="77"/>
      <c r="W171" s="75"/>
      <c r="X171" s="75"/>
      <c r="Y171" s="75"/>
      <c r="Z171" s="75"/>
      <c r="AA171" s="75"/>
      <c r="AB171" s="75"/>
      <c r="AC171" s="75"/>
      <c r="AD171" s="75"/>
    </row>
    <row r="172" spans="1:30" x14ac:dyDescent="0.25">
      <c r="A172" s="75"/>
      <c r="B172" s="75"/>
      <c r="C172" s="75"/>
      <c r="D172" s="75"/>
      <c r="E172" s="75"/>
      <c r="F172" s="75"/>
      <c r="G172" s="75"/>
      <c r="H172" s="75"/>
      <c r="I172" s="75"/>
      <c r="J172" s="75"/>
      <c r="K172" s="75"/>
      <c r="L172" s="75"/>
      <c r="M172" s="75"/>
      <c r="N172" s="75"/>
      <c r="O172" s="75"/>
      <c r="P172" s="77"/>
      <c r="Q172" s="77"/>
      <c r="R172" s="77"/>
      <c r="S172" s="77"/>
      <c r="T172" s="77"/>
      <c r="U172" s="77"/>
      <c r="V172" s="77"/>
      <c r="W172" s="75"/>
      <c r="X172" s="75"/>
      <c r="Y172" s="75"/>
      <c r="Z172" s="75"/>
      <c r="AA172" s="75"/>
      <c r="AB172" s="75"/>
      <c r="AC172" s="75"/>
      <c r="AD172" s="75"/>
    </row>
    <row r="173" spans="1:30" x14ac:dyDescent="0.25">
      <c r="A173" s="75"/>
      <c r="B173" s="75"/>
      <c r="C173" s="75"/>
      <c r="D173" s="75"/>
      <c r="E173" s="75"/>
      <c r="F173" s="75"/>
      <c r="G173" s="75"/>
      <c r="H173" s="75"/>
      <c r="I173" s="75"/>
      <c r="J173" s="75"/>
      <c r="K173" s="75"/>
      <c r="L173" s="75"/>
      <c r="M173" s="75"/>
      <c r="N173" s="75"/>
      <c r="O173" s="75"/>
      <c r="P173" s="77"/>
      <c r="Q173" s="77"/>
      <c r="R173" s="77"/>
      <c r="S173" s="77"/>
      <c r="T173" s="77"/>
      <c r="U173" s="77"/>
      <c r="V173" s="77"/>
      <c r="W173" s="75"/>
      <c r="X173" s="75"/>
      <c r="Y173" s="75"/>
      <c r="Z173" s="75"/>
      <c r="AA173" s="75"/>
      <c r="AB173" s="75"/>
      <c r="AC173" s="75"/>
      <c r="AD173" s="75"/>
    </row>
    <row r="174" spans="1:30" x14ac:dyDescent="0.25">
      <c r="A174" s="75"/>
      <c r="B174" s="75"/>
      <c r="C174" s="75"/>
      <c r="D174" s="75"/>
      <c r="E174" s="75"/>
      <c r="F174" s="75"/>
      <c r="G174" s="75"/>
      <c r="H174" s="75"/>
      <c r="I174" s="75"/>
      <c r="J174" s="75"/>
      <c r="K174" s="75"/>
      <c r="L174" s="75"/>
      <c r="M174" s="75"/>
      <c r="N174" s="75"/>
      <c r="O174" s="75"/>
      <c r="P174" s="77"/>
      <c r="Q174" s="77"/>
      <c r="R174" s="77"/>
      <c r="S174" s="77"/>
      <c r="T174" s="77"/>
      <c r="U174" s="77"/>
      <c r="V174" s="77"/>
      <c r="W174" s="75"/>
      <c r="X174" s="75"/>
      <c r="Y174" s="75"/>
      <c r="Z174" s="75"/>
      <c r="AA174" s="75"/>
      <c r="AB174" s="75"/>
      <c r="AC174" s="75"/>
      <c r="AD174" s="75"/>
    </row>
    <row r="175" spans="1:30" x14ac:dyDescent="0.25">
      <c r="A175" s="75"/>
      <c r="B175" s="75"/>
      <c r="C175" s="75"/>
      <c r="D175" s="75"/>
      <c r="E175" s="75"/>
      <c r="F175" s="75"/>
      <c r="G175" s="75"/>
      <c r="H175" s="75"/>
      <c r="I175" s="75"/>
      <c r="J175" s="75"/>
      <c r="K175" s="75"/>
      <c r="L175" s="75"/>
      <c r="M175" s="75"/>
      <c r="N175" s="75"/>
      <c r="O175" s="75"/>
      <c r="P175" s="77"/>
      <c r="Q175" s="77"/>
      <c r="R175" s="77"/>
      <c r="S175" s="77"/>
      <c r="T175" s="77"/>
      <c r="U175" s="77"/>
      <c r="V175" s="77"/>
      <c r="W175" s="75"/>
      <c r="X175" s="75"/>
      <c r="Y175" s="75"/>
      <c r="Z175" s="75"/>
      <c r="AA175" s="75"/>
      <c r="AB175" s="75"/>
      <c r="AC175" s="75"/>
      <c r="AD175" s="75"/>
    </row>
    <row r="176" spans="1:30" x14ac:dyDescent="0.25">
      <c r="A176" s="75"/>
      <c r="B176" s="75"/>
      <c r="C176" s="75"/>
      <c r="D176" s="75"/>
      <c r="E176" s="75"/>
      <c r="F176" s="75"/>
      <c r="G176" s="75"/>
      <c r="H176" s="75"/>
      <c r="I176" s="75"/>
      <c r="J176" s="75"/>
      <c r="K176" s="75"/>
      <c r="L176" s="75"/>
      <c r="M176" s="75"/>
      <c r="N176" s="75"/>
      <c r="O176" s="75"/>
      <c r="P176" s="77"/>
      <c r="Q176" s="77"/>
      <c r="R176" s="77"/>
      <c r="S176" s="77"/>
      <c r="T176" s="77"/>
      <c r="U176" s="77"/>
      <c r="V176" s="77"/>
      <c r="W176" s="75"/>
      <c r="X176" s="75"/>
      <c r="Y176" s="75"/>
      <c r="Z176" s="75"/>
      <c r="AA176" s="75"/>
      <c r="AB176" s="75"/>
      <c r="AC176" s="75"/>
      <c r="AD176" s="75"/>
    </row>
    <row r="177" spans="1:30" x14ac:dyDescent="0.25">
      <c r="A177" s="75"/>
      <c r="B177" s="75"/>
      <c r="C177" s="75"/>
      <c r="D177" s="75"/>
      <c r="E177" s="75"/>
      <c r="F177" s="75"/>
      <c r="G177" s="75"/>
      <c r="H177" s="75"/>
      <c r="I177" s="75"/>
      <c r="J177" s="75"/>
      <c r="K177" s="75"/>
      <c r="L177" s="75"/>
      <c r="M177" s="75"/>
      <c r="N177" s="75"/>
      <c r="O177" s="75"/>
      <c r="P177" s="77"/>
      <c r="Q177" s="77"/>
      <c r="R177" s="77"/>
      <c r="S177" s="77"/>
      <c r="T177" s="77"/>
      <c r="U177" s="77"/>
      <c r="V177" s="77"/>
      <c r="W177" s="75"/>
      <c r="X177" s="75"/>
      <c r="Y177" s="75"/>
      <c r="Z177" s="75"/>
      <c r="AA177" s="75"/>
      <c r="AB177" s="75"/>
      <c r="AC177" s="75"/>
      <c r="AD177" s="75"/>
    </row>
    <row r="178" spans="1:30" x14ac:dyDescent="0.25">
      <c r="A178" s="75"/>
      <c r="B178" s="75"/>
      <c r="C178" s="75"/>
      <c r="D178" s="75"/>
      <c r="E178" s="75"/>
      <c r="F178" s="75"/>
      <c r="G178" s="75"/>
      <c r="H178" s="75"/>
      <c r="I178" s="75"/>
      <c r="J178" s="75"/>
      <c r="K178" s="75"/>
      <c r="L178" s="75"/>
      <c r="M178" s="75"/>
      <c r="N178" s="75"/>
      <c r="O178" s="75"/>
      <c r="P178" s="77"/>
      <c r="Q178" s="77"/>
      <c r="R178" s="77"/>
      <c r="S178" s="77"/>
      <c r="T178" s="77"/>
      <c r="U178" s="77"/>
      <c r="V178" s="77"/>
      <c r="W178" s="75"/>
      <c r="X178" s="75"/>
      <c r="Y178" s="75"/>
      <c r="Z178" s="75"/>
      <c r="AA178" s="75"/>
      <c r="AB178" s="75"/>
      <c r="AC178" s="75"/>
      <c r="AD178" s="75"/>
    </row>
    <row r="179" spans="1:30" x14ac:dyDescent="0.25">
      <c r="A179" s="75"/>
      <c r="B179" s="75"/>
      <c r="C179" s="75"/>
      <c r="D179" s="75"/>
      <c r="E179" s="75"/>
      <c r="F179" s="75"/>
      <c r="G179" s="75"/>
      <c r="H179" s="75"/>
      <c r="I179" s="75"/>
      <c r="J179" s="75"/>
      <c r="K179" s="75"/>
      <c r="L179" s="75"/>
      <c r="M179" s="75"/>
      <c r="N179" s="75"/>
      <c r="O179" s="75"/>
      <c r="P179" s="77"/>
      <c r="Q179" s="77"/>
      <c r="R179" s="77"/>
      <c r="S179" s="77"/>
      <c r="T179" s="77"/>
      <c r="U179" s="77"/>
      <c r="V179" s="77"/>
      <c r="W179" s="75"/>
      <c r="X179" s="75"/>
      <c r="Y179" s="75"/>
      <c r="Z179" s="75"/>
      <c r="AA179" s="75"/>
      <c r="AB179" s="75"/>
      <c r="AC179" s="75"/>
      <c r="AD179" s="75"/>
    </row>
    <row r="180" spans="1:30" x14ac:dyDescent="0.25">
      <c r="A180" s="75"/>
      <c r="B180" s="75"/>
      <c r="C180" s="75"/>
      <c r="D180" s="75"/>
      <c r="E180" s="75"/>
      <c r="F180" s="75"/>
      <c r="G180" s="75"/>
      <c r="H180" s="75"/>
      <c r="I180" s="75"/>
      <c r="J180" s="75"/>
      <c r="K180" s="75"/>
      <c r="L180" s="75"/>
      <c r="M180" s="75"/>
      <c r="N180" s="75"/>
      <c r="O180" s="75"/>
      <c r="P180" s="77"/>
      <c r="Q180" s="77"/>
      <c r="R180" s="77"/>
      <c r="S180" s="77"/>
      <c r="T180" s="77"/>
      <c r="U180" s="77"/>
      <c r="V180" s="77"/>
      <c r="W180" s="75"/>
      <c r="X180" s="75"/>
      <c r="Y180" s="75"/>
      <c r="Z180" s="75"/>
      <c r="AA180" s="75"/>
      <c r="AB180" s="75"/>
      <c r="AC180" s="75"/>
      <c r="AD180" s="75"/>
    </row>
    <row r="181" spans="1:30" x14ac:dyDescent="0.25">
      <c r="A181" s="75"/>
      <c r="B181" s="75"/>
      <c r="C181" s="75"/>
      <c r="D181" s="75"/>
      <c r="E181" s="75"/>
      <c r="F181" s="75"/>
      <c r="G181" s="75"/>
      <c r="H181" s="75"/>
      <c r="I181" s="75"/>
      <c r="J181" s="75"/>
      <c r="K181" s="75"/>
      <c r="L181" s="75"/>
      <c r="M181" s="75"/>
      <c r="N181" s="75"/>
      <c r="O181" s="75"/>
      <c r="P181" s="77"/>
      <c r="Q181" s="77"/>
      <c r="R181" s="77"/>
      <c r="S181" s="77"/>
      <c r="T181" s="77"/>
      <c r="U181" s="77"/>
      <c r="V181" s="77"/>
      <c r="W181" s="75"/>
      <c r="X181" s="75"/>
      <c r="Y181" s="75"/>
      <c r="Z181" s="75"/>
      <c r="AA181" s="75"/>
      <c r="AB181" s="75"/>
      <c r="AC181" s="75"/>
      <c r="AD181" s="75"/>
    </row>
    <row r="182" spans="1:30" x14ac:dyDescent="0.25">
      <c r="A182" s="75"/>
      <c r="B182" s="75"/>
      <c r="C182" s="75"/>
      <c r="D182" s="75"/>
      <c r="E182" s="75"/>
      <c r="F182" s="75"/>
      <c r="G182" s="75"/>
      <c r="H182" s="75"/>
      <c r="I182" s="75"/>
      <c r="J182" s="75"/>
      <c r="K182" s="75"/>
      <c r="L182" s="75"/>
      <c r="M182" s="75"/>
      <c r="N182" s="75"/>
      <c r="O182" s="75"/>
      <c r="P182" s="77"/>
      <c r="Q182" s="77"/>
      <c r="R182" s="77"/>
      <c r="S182" s="77"/>
      <c r="T182" s="77"/>
      <c r="U182" s="77"/>
      <c r="V182" s="77"/>
      <c r="W182" s="75"/>
      <c r="X182" s="75"/>
      <c r="Y182" s="75"/>
      <c r="Z182" s="75"/>
      <c r="AA182" s="75"/>
      <c r="AB182" s="75"/>
      <c r="AC182" s="75"/>
      <c r="AD182" s="75"/>
    </row>
    <row r="183" spans="1:30" x14ac:dyDescent="0.25">
      <c r="A183" s="75"/>
      <c r="B183" s="75"/>
      <c r="C183" s="75"/>
      <c r="D183" s="75"/>
      <c r="E183" s="75"/>
      <c r="F183" s="75"/>
      <c r="G183" s="75"/>
      <c r="H183" s="75"/>
      <c r="I183" s="75"/>
      <c r="J183" s="75"/>
      <c r="K183" s="75"/>
      <c r="L183" s="75"/>
      <c r="M183" s="75"/>
      <c r="N183" s="75"/>
      <c r="O183" s="75"/>
      <c r="P183" s="77"/>
      <c r="Q183" s="77"/>
      <c r="R183" s="77"/>
      <c r="S183" s="77"/>
      <c r="T183" s="77"/>
      <c r="U183" s="77"/>
      <c r="V183" s="77"/>
      <c r="W183" s="75"/>
      <c r="X183" s="75"/>
      <c r="Y183" s="75"/>
      <c r="Z183" s="75"/>
      <c r="AA183" s="75"/>
      <c r="AB183" s="75"/>
      <c r="AC183" s="75"/>
      <c r="AD183" s="75"/>
    </row>
    <row r="184" spans="1:30" x14ac:dyDescent="0.25">
      <c r="A184" s="75"/>
      <c r="B184" s="75"/>
      <c r="C184" s="75"/>
      <c r="D184" s="75"/>
      <c r="E184" s="75"/>
      <c r="F184" s="75"/>
      <c r="G184" s="75"/>
      <c r="H184" s="75"/>
      <c r="I184" s="75"/>
      <c r="J184" s="75"/>
      <c r="K184" s="75"/>
      <c r="L184" s="75"/>
      <c r="M184" s="75"/>
      <c r="N184" s="75"/>
      <c r="O184" s="75"/>
      <c r="P184" s="77"/>
      <c r="Q184" s="77"/>
      <c r="R184" s="77"/>
      <c r="S184" s="77"/>
      <c r="T184" s="77"/>
      <c r="U184" s="77"/>
      <c r="V184" s="77"/>
      <c r="W184" s="75"/>
      <c r="X184" s="75"/>
      <c r="Y184" s="75"/>
      <c r="Z184" s="75"/>
      <c r="AA184" s="75"/>
      <c r="AB184" s="75"/>
      <c r="AC184" s="75"/>
      <c r="AD184" s="75"/>
    </row>
    <row r="185" spans="1:30" x14ac:dyDescent="0.25">
      <c r="A185" s="75"/>
      <c r="B185" s="75"/>
      <c r="C185" s="75"/>
      <c r="D185" s="75"/>
      <c r="E185" s="75"/>
      <c r="F185" s="75"/>
      <c r="G185" s="75"/>
      <c r="H185" s="75"/>
      <c r="I185" s="75"/>
      <c r="J185" s="75"/>
      <c r="K185" s="75"/>
      <c r="L185" s="75"/>
      <c r="M185" s="75"/>
      <c r="N185" s="75"/>
      <c r="O185" s="75"/>
      <c r="P185" s="77"/>
      <c r="Q185" s="77"/>
      <c r="R185" s="77"/>
      <c r="S185" s="77"/>
      <c r="T185" s="77"/>
      <c r="U185" s="77"/>
      <c r="V185" s="77"/>
      <c r="W185" s="75"/>
      <c r="X185" s="75"/>
      <c r="Y185" s="75"/>
      <c r="Z185" s="75"/>
      <c r="AA185" s="75"/>
      <c r="AB185" s="75"/>
      <c r="AC185" s="75"/>
      <c r="AD185" s="75"/>
    </row>
    <row r="186" spans="1:30" x14ac:dyDescent="0.25">
      <c r="A186" s="75"/>
      <c r="B186" s="75"/>
      <c r="C186" s="75"/>
      <c r="D186" s="75"/>
      <c r="E186" s="75"/>
      <c r="F186" s="75"/>
      <c r="G186" s="75"/>
      <c r="H186" s="75"/>
      <c r="I186" s="75"/>
      <c r="J186" s="75"/>
      <c r="K186" s="75"/>
      <c r="L186" s="75"/>
      <c r="M186" s="75"/>
      <c r="N186" s="75"/>
      <c r="O186" s="75"/>
      <c r="P186" s="77"/>
      <c r="Q186" s="77"/>
      <c r="R186" s="77"/>
      <c r="S186" s="77"/>
      <c r="T186" s="77"/>
      <c r="U186" s="77"/>
      <c r="V186" s="77"/>
      <c r="W186" s="75"/>
      <c r="X186" s="75"/>
      <c r="Y186" s="75"/>
      <c r="Z186" s="75"/>
      <c r="AA186" s="75"/>
      <c r="AB186" s="75"/>
      <c r="AC186" s="75"/>
      <c r="AD186" s="75"/>
    </row>
    <row r="187" spans="1:30" x14ac:dyDescent="0.25">
      <c r="A187" s="75"/>
      <c r="B187" s="75"/>
      <c r="C187" s="75"/>
      <c r="D187" s="75"/>
      <c r="E187" s="75"/>
      <c r="F187" s="75"/>
      <c r="G187" s="75"/>
      <c r="H187" s="75"/>
      <c r="I187" s="75"/>
      <c r="J187" s="75"/>
      <c r="K187" s="75"/>
      <c r="L187" s="75"/>
      <c r="M187" s="75"/>
      <c r="N187" s="75"/>
      <c r="O187" s="75"/>
      <c r="P187" s="77"/>
      <c r="Q187" s="77"/>
      <c r="R187" s="77"/>
      <c r="S187" s="77"/>
      <c r="T187" s="77"/>
      <c r="U187" s="77"/>
      <c r="V187" s="77"/>
      <c r="W187" s="75"/>
      <c r="X187" s="75"/>
      <c r="Y187" s="75"/>
      <c r="Z187" s="75"/>
      <c r="AA187" s="75"/>
      <c r="AB187" s="75"/>
      <c r="AC187" s="75"/>
      <c r="AD187" s="75"/>
    </row>
    <row r="188" spans="1:30" x14ac:dyDescent="0.25">
      <c r="A188" s="75"/>
      <c r="B188" s="75"/>
      <c r="C188" s="75"/>
      <c r="D188" s="75"/>
      <c r="E188" s="75"/>
      <c r="F188" s="75"/>
      <c r="G188" s="75"/>
      <c r="H188" s="75"/>
      <c r="I188" s="75"/>
      <c r="J188" s="75"/>
      <c r="K188" s="75"/>
      <c r="L188" s="75"/>
      <c r="M188" s="75"/>
      <c r="N188" s="75"/>
      <c r="O188" s="75"/>
      <c r="P188" s="77"/>
      <c r="Q188" s="77"/>
      <c r="R188" s="77"/>
      <c r="S188" s="77"/>
      <c r="T188" s="77"/>
      <c r="U188" s="77"/>
      <c r="V188" s="77"/>
      <c r="W188" s="75"/>
      <c r="X188" s="75"/>
      <c r="Y188" s="75"/>
      <c r="Z188" s="75"/>
      <c r="AA188" s="75"/>
      <c r="AB188" s="75"/>
      <c r="AC188" s="75"/>
      <c r="AD188" s="75"/>
    </row>
    <row r="189" spans="1:30" x14ac:dyDescent="0.25">
      <c r="A189" s="75"/>
      <c r="B189" s="75"/>
      <c r="C189" s="75"/>
      <c r="D189" s="75"/>
      <c r="E189" s="75"/>
      <c r="F189" s="75"/>
      <c r="G189" s="75"/>
      <c r="H189" s="75"/>
      <c r="I189" s="75"/>
      <c r="J189" s="75"/>
      <c r="K189" s="75"/>
      <c r="L189" s="75"/>
      <c r="M189" s="75"/>
      <c r="N189" s="75"/>
      <c r="O189" s="75"/>
      <c r="P189" s="77"/>
      <c r="Q189" s="77"/>
      <c r="R189" s="77"/>
      <c r="S189" s="77"/>
      <c r="T189" s="77"/>
      <c r="U189" s="77"/>
      <c r="V189" s="77"/>
      <c r="W189" s="75"/>
      <c r="X189" s="75"/>
      <c r="Y189" s="75"/>
      <c r="Z189" s="75"/>
      <c r="AA189" s="75"/>
      <c r="AB189" s="75"/>
      <c r="AC189" s="75"/>
      <c r="AD189" s="75"/>
    </row>
    <row r="190" spans="1:30" x14ac:dyDescent="0.25">
      <c r="A190" s="75"/>
      <c r="B190" s="75"/>
      <c r="C190" s="75"/>
      <c r="D190" s="75"/>
      <c r="E190" s="75"/>
      <c r="F190" s="75"/>
      <c r="G190" s="75"/>
      <c r="H190" s="75"/>
      <c r="I190" s="75"/>
      <c r="J190" s="75"/>
      <c r="K190" s="75"/>
      <c r="L190" s="75"/>
      <c r="M190" s="75"/>
      <c r="N190" s="75"/>
      <c r="O190" s="75"/>
      <c r="P190" s="77"/>
      <c r="Q190" s="77"/>
      <c r="R190" s="77"/>
      <c r="S190" s="77"/>
      <c r="T190" s="77"/>
      <c r="U190" s="77"/>
      <c r="V190" s="77"/>
      <c r="W190" s="75"/>
      <c r="X190" s="75"/>
      <c r="Y190" s="75"/>
      <c r="Z190" s="75"/>
      <c r="AA190" s="75"/>
      <c r="AB190" s="75"/>
      <c r="AC190" s="75"/>
      <c r="AD190" s="75"/>
    </row>
    <row r="191" spans="1:30" x14ac:dyDescent="0.25">
      <c r="A191" s="75"/>
      <c r="B191" s="75"/>
      <c r="C191" s="75"/>
      <c r="D191" s="75"/>
      <c r="E191" s="75"/>
      <c r="F191" s="75"/>
      <c r="G191" s="75"/>
      <c r="H191" s="75"/>
      <c r="I191" s="75"/>
      <c r="J191" s="75"/>
      <c r="K191" s="75"/>
      <c r="L191" s="75"/>
      <c r="M191" s="75"/>
      <c r="N191" s="75"/>
      <c r="O191" s="75"/>
      <c r="P191" s="77"/>
      <c r="Q191" s="77"/>
      <c r="R191" s="77"/>
      <c r="S191" s="77"/>
      <c r="T191" s="77"/>
      <c r="U191" s="77"/>
      <c r="V191" s="77"/>
      <c r="W191" s="75"/>
      <c r="X191" s="75"/>
      <c r="Y191" s="75"/>
      <c r="Z191" s="75"/>
      <c r="AA191" s="75"/>
      <c r="AB191" s="75"/>
      <c r="AC191" s="75"/>
      <c r="AD191" s="75"/>
    </row>
    <row r="192" spans="1:30" x14ac:dyDescent="0.25">
      <c r="A192" s="75"/>
      <c r="B192" s="75"/>
      <c r="C192" s="75"/>
      <c r="D192" s="75"/>
      <c r="E192" s="75"/>
      <c r="F192" s="75"/>
      <c r="G192" s="75"/>
      <c r="H192" s="75"/>
      <c r="I192" s="75"/>
      <c r="J192" s="75"/>
      <c r="K192" s="75"/>
      <c r="L192" s="75"/>
      <c r="M192" s="75"/>
      <c r="N192" s="75"/>
      <c r="O192" s="75"/>
      <c r="P192" s="77"/>
      <c r="Q192" s="77"/>
      <c r="R192" s="77"/>
      <c r="S192" s="77"/>
      <c r="T192" s="77"/>
      <c r="U192" s="77"/>
      <c r="V192" s="77"/>
      <c r="W192" s="75"/>
      <c r="X192" s="75"/>
      <c r="Y192" s="75"/>
      <c r="Z192" s="75"/>
      <c r="AA192" s="75"/>
      <c r="AB192" s="75"/>
      <c r="AC192" s="75"/>
      <c r="AD192" s="75"/>
    </row>
    <row r="193" spans="1:30" x14ac:dyDescent="0.25">
      <c r="A193" s="75"/>
      <c r="B193" s="75"/>
      <c r="C193" s="75"/>
      <c r="D193" s="75"/>
      <c r="E193" s="75"/>
      <c r="F193" s="75"/>
      <c r="G193" s="75"/>
      <c r="H193" s="75"/>
      <c r="I193" s="75"/>
      <c r="J193" s="75"/>
      <c r="K193" s="75"/>
      <c r="L193" s="75"/>
      <c r="M193" s="75"/>
      <c r="N193" s="75"/>
      <c r="O193" s="75"/>
      <c r="P193" s="77"/>
      <c r="Q193" s="77"/>
      <c r="R193" s="77"/>
      <c r="S193" s="77"/>
      <c r="T193" s="77"/>
      <c r="U193" s="77"/>
      <c r="V193" s="77"/>
      <c r="W193" s="75"/>
      <c r="X193" s="75"/>
      <c r="Y193" s="75"/>
      <c r="Z193" s="75"/>
      <c r="AA193" s="75"/>
      <c r="AB193" s="75"/>
      <c r="AC193" s="75"/>
      <c r="AD193" s="75"/>
    </row>
    <row r="194" spans="1:30" x14ac:dyDescent="0.25">
      <c r="A194" s="75"/>
      <c r="B194" s="75"/>
      <c r="C194" s="75"/>
      <c r="D194" s="75"/>
      <c r="E194" s="75"/>
      <c r="F194" s="75"/>
      <c r="G194" s="75"/>
      <c r="H194" s="75"/>
      <c r="I194" s="75"/>
      <c r="J194" s="75"/>
      <c r="K194" s="75"/>
      <c r="L194" s="75"/>
      <c r="M194" s="75"/>
      <c r="N194" s="75"/>
      <c r="O194" s="75"/>
      <c r="P194" s="77"/>
      <c r="Q194" s="77"/>
      <c r="R194" s="77"/>
      <c r="S194" s="77"/>
      <c r="T194" s="77"/>
      <c r="U194" s="77"/>
      <c r="V194" s="77"/>
      <c r="W194" s="75"/>
      <c r="X194" s="75"/>
      <c r="Y194" s="75"/>
      <c r="Z194" s="75"/>
      <c r="AA194" s="75"/>
      <c r="AB194" s="75"/>
      <c r="AC194" s="75"/>
      <c r="AD194" s="75"/>
    </row>
    <row r="195" spans="1:30" x14ac:dyDescent="0.25">
      <c r="A195" s="75"/>
      <c r="B195" s="75"/>
      <c r="C195" s="75"/>
      <c r="D195" s="75"/>
      <c r="E195" s="75"/>
      <c r="F195" s="75"/>
      <c r="G195" s="75"/>
      <c r="H195" s="75"/>
      <c r="I195" s="75"/>
      <c r="J195" s="75"/>
      <c r="K195" s="75"/>
      <c r="L195" s="75"/>
      <c r="M195" s="75"/>
      <c r="N195" s="75"/>
      <c r="O195" s="75"/>
      <c r="P195" s="77"/>
      <c r="Q195" s="77"/>
      <c r="R195" s="77"/>
      <c r="S195" s="77"/>
      <c r="T195" s="77"/>
      <c r="U195" s="77"/>
      <c r="V195" s="77"/>
      <c r="W195" s="75"/>
      <c r="X195" s="75"/>
      <c r="Y195" s="75"/>
      <c r="Z195" s="75"/>
      <c r="AA195" s="75"/>
      <c r="AB195" s="75"/>
      <c r="AC195" s="75"/>
      <c r="AD195" s="75"/>
    </row>
    <row r="196" spans="1:30" x14ac:dyDescent="0.25">
      <c r="A196" s="75"/>
      <c r="B196" s="75"/>
      <c r="C196" s="75"/>
      <c r="D196" s="75"/>
      <c r="E196" s="75"/>
      <c r="F196" s="75"/>
      <c r="G196" s="75"/>
      <c r="H196" s="75"/>
      <c r="I196" s="75"/>
      <c r="J196" s="75"/>
      <c r="K196" s="75"/>
      <c r="L196" s="75"/>
      <c r="M196" s="75"/>
      <c r="N196" s="75"/>
      <c r="O196" s="75"/>
      <c r="P196" s="77"/>
      <c r="Q196" s="77"/>
      <c r="R196" s="77"/>
      <c r="S196" s="77"/>
      <c r="T196" s="77"/>
      <c r="U196" s="77"/>
      <c r="V196" s="77"/>
      <c r="W196" s="75"/>
      <c r="X196" s="75"/>
      <c r="Y196" s="75"/>
      <c r="Z196" s="75"/>
      <c r="AA196" s="75"/>
      <c r="AB196" s="75"/>
      <c r="AC196" s="75"/>
      <c r="AD196" s="75"/>
    </row>
    <row r="197" spans="1:30" x14ac:dyDescent="0.25">
      <c r="A197" s="75"/>
      <c r="B197" s="75"/>
      <c r="C197" s="75"/>
      <c r="D197" s="75"/>
      <c r="E197" s="75"/>
      <c r="F197" s="75"/>
      <c r="G197" s="75"/>
      <c r="H197" s="75"/>
      <c r="I197" s="75"/>
      <c r="J197" s="75"/>
      <c r="K197" s="75"/>
      <c r="L197" s="75"/>
      <c r="M197" s="75"/>
      <c r="N197" s="75"/>
      <c r="O197" s="75"/>
      <c r="P197" s="77"/>
      <c r="Q197" s="77"/>
      <c r="R197" s="77"/>
      <c r="S197" s="77"/>
      <c r="T197" s="77"/>
      <c r="U197" s="77"/>
      <c r="V197" s="77"/>
      <c r="W197" s="75"/>
      <c r="X197" s="75"/>
      <c r="Y197" s="75"/>
      <c r="Z197" s="75"/>
      <c r="AA197" s="75"/>
      <c r="AB197" s="75"/>
      <c r="AC197" s="75"/>
      <c r="AD197" s="75"/>
    </row>
    <row r="198" spans="1:30" x14ac:dyDescent="0.25">
      <c r="A198" s="75"/>
      <c r="B198" s="75"/>
      <c r="C198" s="75"/>
      <c r="D198" s="75"/>
      <c r="E198" s="75"/>
      <c r="F198" s="75"/>
      <c r="G198" s="75"/>
      <c r="H198" s="75"/>
      <c r="I198" s="75"/>
      <c r="J198" s="75"/>
      <c r="K198" s="75"/>
      <c r="L198" s="75"/>
      <c r="M198" s="75"/>
      <c r="N198" s="75"/>
      <c r="O198" s="75"/>
      <c r="P198" s="77"/>
      <c r="Q198" s="77"/>
      <c r="R198" s="77"/>
      <c r="S198" s="77"/>
      <c r="T198" s="77"/>
      <c r="U198" s="77"/>
      <c r="V198" s="77"/>
      <c r="W198" s="75"/>
      <c r="X198" s="75"/>
      <c r="Y198" s="75"/>
      <c r="Z198" s="75"/>
      <c r="AA198" s="75"/>
      <c r="AB198" s="75"/>
      <c r="AC198" s="75"/>
      <c r="AD198" s="75"/>
    </row>
    <row r="199" spans="1:30" x14ac:dyDescent="0.25">
      <c r="A199" s="75"/>
      <c r="B199" s="75"/>
      <c r="C199" s="75"/>
      <c r="D199" s="75"/>
      <c r="E199" s="75"/>
      <c r="F199" s="75"/>
      <c r="G199" s="75"/>
      <c r="H199" s="75"/>
      <c r="I199" s="75"/>
      <c r="J199" s="75"/>
      <c r="K199" s="75"/>
      <c r="L199" s="75"/>
      <c r="M199" s="75"/>
      <c r="N199" s="75"/>
      <c r="O199" s="75"/>
      <c r="P199" s="77"/>
      <c r="Q199" s="77"/>
      <c r="R199" s="77"/>
      <c r="S199" s="77"/>
      <c r="T199" s="77"/>
      <c r="U199" s="77"/>
      <c r="V199" s="77"/>
      <c r="W199" s="75"/>
      <c r="X199" s="75"/>
      <c r="Y199" s="75"/>
      <c r="Z199" s="75"/>
      <c r="AA199" s="75"/>
      <c r="AB199" s="75"/>
      <c r="AC199" s="75"/>
      <c r="AD199" s="75"/>
    </row>
    <row r="200" spans="1:30" x14ac:dyDescent="0.25">
      <c r="A200" s="75"/>
      <c r="B200" s="75"/>
      <c r="C200" s="75"/>
      <c r="D200" s="75"/>
      <c r="E200" s="75"/>
      <c r="F200" s="75"/>
      <c r="G200" s="75"/>
      <c r="H200" s="75"/>
      <c r="I200" s="75"/>
      <c r="J200" s="75"/>
      <c r="K200" s="75"/>
      <c r="L200" s="75"/>
      <c r="M200" s="75"/>
      <c r="N200" s="75"/>
      <c r="O200" s="75"/>
      <c r="P200" s="77"/>
      <c r="Q200" s="77"/>
      <c r="R200" s="77"/>
      <c r="S200" s="77"/>
      <c r="T200" s="77"/>
      <c r="U200" s="77"/>
      <c r="V200" s="77"/>
      <c r="W200" s="75"/>
      <c r="X200" s="75"/>
      <c r="Y200" s="75"/>
      <c r="Z200" s="75"/>
      <c r="AA200" s="75"/>
      <c r="AB200" s="75"/>
      <c r="AC200" s="75"/>
      <c r="AD200" s="75"/>
    </row>
    <row r="201" spans="1:30" x14ac:dyDescent="0.25">
      <c r="A201" s="75"/>
      <c r="B201" s="75"/>
      <c r="C201" s="75"/>
      <c r="D201" s="75"/>
      <c r="E201" s="75"/>
      <c r="F201" s="75"/>
      <c r="G201" s="75"/>
      <c r="H201" s="75"/>
      <c r="I201" s="75"/>
      <c r="J201" s="75"/>
      <c r="K201" s="75"/>
      <c r="L201" s="75"/>
      <c r="M201" s="75"/>
      <c r="N201" s="75"/>
      <c r="O201" s="75"/>
      <c r="P201" s="77"/>
      <c r="Q201" s="77"/>
      <c r="R201" s="77"/>
      <c r="S201" s="77"/>
      <c r="T201" s="77"/>
      <c r="U201" s="77"/>
      <c r="V201" s="77"/>
      <c r="W201" s="75"/>
      <c r="X201" s="75"/>
      <c r="Y201" s="75"/>
      <c r="Z201" s="75"/>
      <c r="AA201" s="75"/>
      <c r="AB201" s="75"/>
      <c r="AC201" s="75"/>
      <c r="AD201" s="75"/>
    </row>
    <row r="202" spans="1:30" x14ac:dyDescent="0.25">
      <c r="A202" s="75"/>
      <c r="B202" s="75"/>
      <c r="C202" s="75"/>
      <c r="D202" s="75"/>
      <c r="E202" s="75"/>
      <c r="F202" s="75"/>
      <c r="G202" s="75"/>
      <c r="H202" s="75"/>
      <c r="I202" s="75"/>
      <c r="J202" s="75"/>
      <c r="K202" s="75"/>
      <c r="L202" s="75"/>
      <c r="M202" s="75"/>
      <c r="N202" s="75"/>
      <c r="O202" s="75"/>
      <c r="P202" s="77"/>
      <c r="Q202" s="77"/>
      <c r="R202" s="77"/>
      <c r="S202" s="77"/>
      <c r="T202" s="77"/>
      <c r="U202" s="77"/>
      <c r="V202" s="77"/>
      <c r="W202" s="75"/>
      <c r="X202" s="75"/>
      <c r="Y202" s="75"/>
      <c r="Z202" s="75"/>
      <c r="AA202" s="75"/>
      <c r="AB202" s="75"/>
      <c r="AC202" s="75"/>
      <c r="AD202" s="75"/>
    </row>
    <row r="203" spans="1:30" x14ac:dyDescent="0.25">
      <c r="A203" s="75"/>
      <c r="B203" s="75"/>
      <c r="C203" s="75"/>
      <c r="D203" s="75"/>
      <c r="E203" s="75"/>
      <c r="F203" s="75"/>
      <c r="G203" s="75"/>
      <c r="H203" s="75"/>
      <c r="I203" s="75"/>
      <c r="J203" s="75"/>
      <c r="K203" s="75"/>
      <c r="L203" s="75"/>
      <c r="M203" s="75"/>
      <c r="N203" s="75"/>
      <c r="O203" s="75"/>
      <c r="P203" s="77"/>
      <c r="Q203" s="77"/>
      <c r="R203" s="77"/>
      <c r="S203" s="77"/>
      <c r="T203" s="77"/>
      <c r="U203" s="77"/>
      <c r="V203" s="77"/>
      <c r="W203" s="75"/>
      <c r="X203" s="75"/>
      <c r="Y203" s="75"/>
      <c r="Z203" s="75"/>
      <c r="AA203" s="75"/>
      <c r="AB203" s="75"/>
      <c r="AC203" s="75"/>
      <c r="AD203" s="75"/>
    </row>
    <row r="204" spans="1:30" x14ac:dyDescent="0.25">
      <c r="A204" s="75"/>
      <c r="B204" s="75"/>
      <c r="C204" s="75"/>
      <c r="D204" s="75"/>
      <c r="E204" s="75"/>
      <c r="F204" s="75"/>
      <c r="G204" s="75"/>
      <c r="H204" s="75"/>
      <c r="I204" s="75"/>
      <c r="J204" s="75"/>
      <c r="K204" s="75"/>
      <c r="L204" s="75"/>
      <c r="M204" s="75"/>
      <c r="N204" s="75"/>
      <c r="O204" s="75"/>
      <c r="P204" s="77"/>
      <c r="Q204" s="77"/>
      <c r="R204" s="77"/>
      <c r="S204" s="77"/>
      <c r="T204" s="77"/>
      <c r="U204" s="77"/>
      <c r="V204" s="77"/>
      <c r="W204" s="75"/>
      <c r="X204" s="75"/>
      <c r="Y204" s="75"/>
      <c r="Z204" s="75"/>
      <c r="AA204" s="75"/>
      <c r="AB204" s="75"/>
      <c r="AC204" s="75"/>
      <c r="AD204" s="75"/>
    </row>
    <row r="205" spans="1:30" x14ac:dyDescent="0.25">
      <c r="A205" s="75"/>
      <c r="B205" s="75"/>
      <c r="C205" s="75"/>
      <c r="D205" s="75"/>
      <c r="E205" s="75"/>
      <c r="F205" s="75"/>
      <c r="G205" s="75"/>
      <c r="H205" s="75"/>
      <c r="I205" s="75"/>
      <c r="J205" s="75"/>
      <c r="K205" s="75"/>
      <c r="L205" s="75"/>
      <c r="M205" s="75"/>
      <c r="N205" s="75"/>
      <c r="O205" s="75"/>
      <c r="P205" s="77"/>
      <c r="Q205" s="77"/>
      <c r="R205" s="77"/>
      <c r="S205" s="77"/>
      <c r="T205" s="77"/>
      <c r="U205" s="77"/>
      <c r="V205" s="77"/>
      <c r="W205" s="75"/>
      <c r="X205" s="75"/>
      <c r="Y205" s="75"/>
      <c r="Z205" s="75"/>
      <c r="AA205" s="75"/>
      <c r="AB205" s="75"/>
      <c r="AC205" s="75"/>
      <c r="AD205" s="75"/>
    </row>
    <row r="206" spans="1:30" x14ac:dyDescent="0.25">
      <c r="A206" s="75"/>
      <c r="B206" s="75"/>
      <c r="C206" s="75"/>
      <c r="D206" s="75"/>
      <c r="E206" s="75"/>
      <c r="F206" s="75"/>
      <c r="G206" s="75"/>
      <c r="H206" s="75"/>
      <c r="I206" s="75"/>
      <c r="J206" s="75"/>
      <c r="K206" s="75"/>
      <c r="L206" s="75"/>
      <c r="M206" s="75"/>
      <c r="N206" s="75"/>
      <c r="O206" s="75"/>
      <c r="P206" s="77"/>
      <c r="Q206" s="77"/>
      <c r="R206" s="77"/>
      <c r="S206" s="77"/>
      <c r="T206" s="77"/>
      <c r="U206" s="77"/>
      <c r="V206" s="77"/>
      <c r="W206" s="75"/>
      <c r="X206" s="75"/>
      <c r="Y206" s="75"/>
      <c r="Z206" s="75"/>
      <c r="AA206" s="75"/>
      <c r="AB206" s="75"/>
      <c r="AC206" s="75"/>
      <c r="AD206" s="75"/>
    </row>
    <row r="207" spans="1:30" x14ac:dyDescent="0.25">
      <c r="A207" s="75"/>
      <c r="B207" s="75"/>
      <c r="C207" s="75"/>
      <c r="D207" s="75"/>
      <c r="E207" s="75"/>
      <c r="F207" s="75"/>
      <c r="G207" s="75"/>
      <c r="H207" s="75"/>
      <c r="I207" s="75"/>
      <c r="J207" s="75"/>
      <c r="K207" s="75"/>
      <c r="L207" s="75"/>
      <c r="M207" s="75"/>
      <c r="N207" s="75"/>
      <c r="O207" s="75"/>
      <c r="P207" s="77"/>
      <c r="Q207" s="77"/>
      <c r="R207" s="77"/>
      <c r="S207" s="77"/>
      <c r="T207" s="77"/>
      <c r="U207" s="77"/>
      <c r="V207" s="77"/>
      <c r="W207" s="75"/>
      <c r="X207" s="75"/>
      <c r="Y207" s="75"/>
      <c r="Z207" s="75"/>
      <c r="AA207" s="75"/>
      <c r="AB207" s="75"/>
      <c r="AC207" s="75"/>
      <c r="AD207" s="75"/>
    </row>
    <row r="208" spans="1:30" x14ac:dyDescent="0.25">
      <c r="A208" s="75"/>
      <c r="B208" s="75"/>
      <c r="C208" s="75"/>
      <c r="D208" s="75"/>
      <c r="E208" s="75"/>
      <c r="F208" s="75"/>
      <c r="G208" s="75"/>
      <c r="H208" s="75"/>
      <c r="I208" s="75"/>
      <c r="J208" s="75"/>
      <c r="K208" s="75"/>
      <c r="L208" s="75"/>
      <c r="M208" s="75"/>
      <c r="N208" s="75"/>
      <c r="O208" s="75"/>
      <c r="P208" s="77"/>
      <c r="Q208" s="77"/>
      <c r="R208" s="77"/>
      <c r="S208" s="77"/>
      <c r="T208" s="77"/>
      <c r="U208" s="77"/>
      <c r="V208" s="77"/>
      <c r="W208" s="75"/>
      <c r="X208" s="75"/>
      <c r="Y208" s="75"/>
      <c r="Z208" s="75"/>
      <c r="AA208" s="75"/>
      <c r="AB208" s="75"/>
      <c r="AC208" s="75"/>
      <c r="AD208" s="75"/>
    </row>
    <row r="209" spans="1:30" x14ac:dyDescent="0.25">
      <c r="A209" s="75"/>
      <c r="B209" s="75"/>
      <c r="C209" s="75"/>
      <c r="D209" s="75"/>
      <c r="E209" s="75"/>
      <c r="F209" s="75"/>
      <c r="G209" s="75"/>
      <c r="H209" s="75"/>
      <c r="I209" s="75"/>
      <c r="J209" s="75"/>
      <c r="K209" s="75"/>
      <c r="L209" s="75"/>
      <c r="M209" s="75"/>
      <c r="N209" s="75"/>
      <c r="O209" s="75"/>
      <c r="P209" s="77"/>
      <c r="Q209" s="77"/>
      <c r="R209" s="77"/>
      <c r="S209" s="77"/>
      <c r="T209" s="77"/>
      <c r="U209" s="77"/>
      <c r="V209" s="77"/>
      <c r="W209" s="75"/>
      <c r="X209" s="75"/>
      <c r="Y209" s="75"/>
      <c r="Z209" s="75"/>
      <c r="AA209" s="75"/>
      <c r="AB209" s="75"/>
      <c r="AC209" s="75"/>
      <c r="AD209" s="75"/>
    </row>
    <row r="210" spans="1:30" x14ac:dyDescent="0.25">
      <c r="A210" s="75"/>
      <c r="B210" s="75"/>
      <c r="C210" s="75"/>
      <c r="D210" s="75"/>
      <c r="E210" s="75"/>
      <c r="F210" s="75"/>
      <c r="G210" s="75"/>
      <c r="H210" s="75"/>
      <c r="I210" s="75"/>
      <c r="J210" s="75"/>
      <c r="K210" s="75"/>
      <c r="L210" s="75"/>
      <c r="M210" s="75"/>
      <c r="N210" s="75"/>
      <c r="O210" s="75"/>
      <c r="P210" s="77"/>
      <c r="Q210" s="77"/>
      <c r="R210" s="77"/>
      <c r="S210" s="77"/>
      <c r="T210" s="77"/>
      <c r="U210" s="77"/>
      <c r="V210" s="77"/>
      <c r="W210" s="75"/>
      <c r="X210" s="75"/>
      <c r="Y210" s="75"/>
      <c r="Z210" s="75"/>
      <c r="AA210" s="75"/>
      <c r="AB210" s="75"/>
      <c r="AC210" s="75"/>
      <c r="AD210" s="75"/>
    </row>
    <row r="211" spans="1:30" x14ac:dyDescent="0.25">
      <c r="A211" s="75"/>
      <c r="B211" s="75"/>
      <c r="C211" s="75"/>
      <c r="D211" s="75"/>
      <c r="E211" s="75"/>
      <c r="F211" s="75"/>
      <c r="G211" s="75"/>
      <c r="H211" s="75"/>
      <c r="I211" s="75"/>
      <c r="J211" s="75"/>
      <c r="K211" s="75"/>
      <c r="L211" s="75"/>
      <c r="M211" s="75"/>
      <c r="N211" s="75"/>
      <c r="O211" s="75"/>
      <c r="P211" s="77"/>
      <c r="Q211" s="77"/>
      <c r="R211" s="77"/>
      <c r="S211" s="77"/>
      <c r="T211" s="77"/>
      <c r="U211" s="77"/>
      <c r="V211" s="77"/>
      <c r="W211" s="75"/>
      <c r="X211" s="75"/>
      <c r="Y211" s="75"/>
      <c r="Z211" s="75"/>
      <c r="AA211" s="75"/>
      <c r="AB211" s="75"/>
      <c r="AC211" s="75"/>
      <c r="AD211" s="75"/>
    </row>
    <row r="212" spans="1:30" x14ac:dyDescent="0.25">
      <c r="A212" s="75"/>
      <c r="B212" s="75"/>
      <c r="C212" s="75"/>
      <c r="D212" s="75"/>
      <c r="E212" s="75"/>
      <c r="F212" s="75"/>
      <c r="G212" s="75"/>
      <c r="H212" s="75"/>
      <c r="I212" s="75"/>
      <c r="J212" s="75"/>
      <c r="K212" s="75"/>
      <c r="L212" s="75"/>
      <c r="M212" s="75"/>
      <c r="N212" s="75"/>
      <c r="O212" s="75"/>
      <c r="P212" s="77"/>
      <c r="Q212" s="77"/>
      <c r="R212" s="77"/>
      <c r="S212" s="77"/>
      <c r="T212" s="77"/>
      <c r="U212" s="77"/>
      <c r="V212" s="77"/>
      <c r="W212" s="75"/>
      <c r="X212" s="75"/>
      <c r="Y212" s="75"/>
      <c r="Z212" s="75"/>
      <c r="AA212" s="75"/>
      <c r="AB212" s="75"/>
      <c r="AC212" s="75"/>
      <c r="AD212" s="75"/>
    </row>
    <row r="213" spans="1:30" x14ac:dyDescent="0.25">
      <c r="A213" s="75"/>
      <c r="B213" s="75"/>
      <c r="C213" s="75"/>
      <c r="D213" s="75"/>
      <c r="E213" s="75"/>
      <c r="F213" s="75"/>
      <c r="G213" s="75"/>
      <c r="H213" s="75"/>
      <c r="I213" s="75"/>
      <c r="J213" s="75"/>
      <c r="K213" s="75"/>
      <c r="L213" s="75"/>
      <c r="M213" s="75"/>
      <c r="N213" s="75"/>
      <c r="O213" s="75"/>
      <c r="P213" s="77"/>
      <c r="Q213" s="77"/>
      <c r="R213" s="77"/>
      <c r="S213" s="77"/>
      <c r="T213" s="77"/>
      <c r="U213" s="77"/>
      <c r="V213" s="77"/>
      <c r="W213" s="75"/>
      <c r="X213" s="75"/>
      <c r="Y213" s="75"/>
      <c r="Z213" s="75"/>
      <c r="AA213" s="75"/>
      <c r="AB213" s="75"/>
      <c r="AC213" s="75"/>
      <c r="AD213" s="75"/>
    </row>
    <row r="214" spans="1:30" x14ac:dyDescent="0.25">
      <c r="A214" s="75"/>
      <c r="B214" s="75"/>
      <c r="C214" s="75"/>
      <c r="D214" s="75"/>
      <c r="E214" s="75"/>
      <c r="F214" s="75"/>
      <c r="G214" s="75"/>
      <c r="H214" s="75"/>
      <c r="I214" s="75"/>
      <c r="J214" s="75"/>
      <c r="K214" s="75"/>
      <c r="L214" s="75"/>
      <c r="M214" s="75"/>
      <c r="N214" s="75"/>
      <c r="O214" s="75"/>
      <c r="P214" s="77"/>
      <c r="Q214" s="77"/>
      <c r="R214" s="77"/>
      <c r="S214" s="77"/>
      <c r="T214" s="77"/>
      <c r="U214" s="77"/>
      <c r="V214" s="77"/>
      <c r="W214" s="75"/>
      <c r="X214" s="75"/>
      <c r="Y214" s="75"/>
      <c r="Z214" s="75"/>
      <c r="AA214" s="75"/>
      <c r="AB214" s="75"/>
      <c r="AC214" s="75"/>
      <c r="AD214" s="75"/>
    </row>
    <row r="215" spans="1:30" x14ac:dyDescent="0.25">
      <c r="A215" s="75"/>
      <c r="B215" s="75"/>
      <c r="C215" s="75"/>
      <c r="D215" s="75"/>
      <c r="E215" s="75"/>
      <c r="F215" s="75"/>
      <c r="G215" s="75"/>
      <c r="H215" s="75"/>
      <c r="I215" s="75"/>
      <c r="J215" s="75"/>
      <c r="K215" s="75"/>
      <c r="L215" s="75"/>
      <c r="M215" s="75"/>
      <c r="N215" s="75"/>
      <c r="O215" s="75"/>
      <c r="P215" s="77"/>
      <c r="Q215" s="77"/>
      <c r="R215" s="77"/>
      <c r="S215" s="77"/>
      <c r="T215" s="77"/>
      <c r="U215" s="77"/>
      <c r="V215" s="77"/>
      <c r="W215" s="75"/>
      <c r="X215" s="75"/>
      <c r="Y215" s="75"/>
      <c r="Z215" s="75"/>
      <c r="AA215" s="75"/>
      <c r="AB215" s="75"/>
      <c r="AC215" s="75"/>
      <c r="AD215" s="75"/>
    </row>
    <row r="216" spans="1:30" x14ac:dyDescent="0.25">
      <c r="A216" s="75"/>
      <c r="B216" s="75"/>
      <c r="C216" s="75"/>
      <c r="D216" s="75"/>
      <c r="E216" s="75"/>
      <c r="F216" s="75"/>
      <c r="G216" s="75"/>
      <c r="H216" s="75"/>
      <c r="I216" s="75"/>
      <c r="J216" s="75"/>
      <c r="K216" s="75"/>
      <c r="L216" s="75"/>
      <c r="M216" s="75"/>
      <c r="N216" s="75"/>
      <c r="O216" s="75"/>
      <c r="P216" s="77"/>
      <c r="Q216" s="77"/>
      <c r="R216" s="77"/>
      <c r="S216" s="77"/>
      <c r="T216" s="77"/>
      <c r="U216" s="77"/>
      <c r="V216" s="77"/>
      <c r="W216" s="75"/>
      <c r="X216" s="75"/>
      <c r="Y216" s="75"/>
      <c r="Z216" s="75"/>
      <c r="AA216" s="75"/>
      <c r="AB216" s="75"/>
      <c r="AC216" s="75"/>
      <c r="AD216" s="75"/>
    </row>
    <row r="217" spans="1:30" x14ac:dyDescent="0.25">
      <c r="A217" s="75"/>
      <c r="B217" s="75"/>
      <c r="C217" s="75"/>
      <c r="D217" s="75"/>
      <c r="E217" s="75"/>
      <c r="F217" s="75"/>
      <c r="G217" s="75"/>
      <c r="H217" s="75"/>
      <c r="I217" s="75"/>
      <c r="J217" s="75"/>
      <c r="K217" s="75"/>
      <c r="L217" s="75"/>
      <c r="M217" s="75"/>
      <c r="N217" s="75"/>
      <c r="O217" s="75"/>
      <c r="P217" s="77"/>
      <c r="Q217" s="77"/>
      <c r="R217" s="77"/>
      <c r="S217" s="77"/>
      <c r="T217" s="77"/>
      <c r="U217" s="77"/>
      <c r="V217" s="77"/>
      <c r="W217" s="75"/>
      <c r="X217" s="75"/>
      <c r="Y217" s="75"/>
      <c r="Z217" s="75"/>
      <c r="AA217" s="75"/>
      <c r="AB217" s="75"/>
      <c r="AC217" s="75"/>
      <c r="AD217" s="75"/>
    </row>
    <row r="218" spans="1:30" x14ac:dyDescent="0.25">
      <c r="A218" s="75"/>
      <c r="B218" s="75"/>
      <c r="C218" s="75"/>
      <c r="D218" s="75"/>
      <c r="E218" s="75"/>
      <c r="F218" s="75"/>
      <c r="G218" s="75"/>
      <c r="H218" s="75"/>
      <c r="I218" s="75"/>
      <c r="J218" s="75"/>
      <c r="K218" s="75"/>
      <c r="L218" s="75"/>
      <c r="M218" s="75"/>
      <c r="N218" s="75"/>
      <c r="O218" s="75"/>
      <c r="P218" s="77"/>
      <c r="Q218" s="77"/>
      <c r="R218" s="77"/>
      <c r="S218" s="77"/>
      <c r="T218" s="77"/>
      <c r="U218" s="77"/>
      <c r="V218" s="77"/>
      <c r="W218" s="75"/>
      <c r="X218" s="75"/>
      <c r="Y218" s="75"/>
      <c r="Z218" s="75"/>
      <c r="AA218" s="75"/>
      <c r="AB218" s="75"/>
      <c r="AC218" s="75"/>
      <c r="AD218" s="75"/>
    </row>
    <row r="219" spans="1:30" x14ac:dyDescent="0.25">
      <c r="A219" s="75"/>
      <c r="B219" s="75"/>
      <c r="C219" s="75"/>
      <c r="D219" s="75"/>
      <c r="E219" s="75"/>
      <c r="F219" s="75"/>
      <c r="G219" s="75"/>
      <c r="H219" s="75"/>
      <c r="I219" s="75"/>
      <c r="J219" s="75"/>
      <c r="K219" s="75"/>
      <c r="L219" s="75"/>
      <c r="M219" s="75"/>
      <c r="N219" s="75"/>
      <c r="O219" s="75"/>
      <c r="P219" s="77"/>
      <c r="Q219" s="77"/>
      <c r="R219" s="77"/>
      <c r="S219" s="77"/>
      <c r="T219" s="77"/>
      <c r="U219" s="77"/>
      <c r="V219" s="77"/>
      <c r="W219" s="75"/>
      <c r="X219" s="75"/>
      <c r="Y219" s="75"/>
      <c r="Z219" s="75"/>
      <c r="AA219" s="75"/>
      <c r="AB219" s="75"/>
      <c r="AC219" s="75"/>
      <c r="AD219" s="75"/>
    </row>
    <row r="220" spans="1:30" x14ac:dyDescent="0.25">
      <c r="A220" s="75"/>
      <c r="B220" s="75"/>
      <c r="C220" s="75"/>
      <c r="D220" s="75"/>
      <c r="E220" s="75"/>
      <c r="F220" s="75"/>
      <c r="G220" s="75"/>
      <c r="H220" s="75"/>
      <c r="I220" s="75"/>
      <c r="J220" s="75"/>
      <c r="K220" s="75"/>
      <c r="L220" s="75"/>
      <c r="M220" s="75"/>
      <c r="N220" s="75"/>
      <c r="O220" s="75"/>
      <c r="P220" s="77"/>
      <c r="Q220" s="77"/>
      <c r="R220" s="77"/>
      <c r="S220" s="77"/>
      <c r="T220" s="77"/>
      <c r="U220" s="77"/>
      <c r="V220" s="77"/>
      <c r="W220" s="75"/>
      <c r="X220" s="75"/>
      <c r="Y220" s="75"/>
      <c r="Z220" s="75"/>
      <c r="AA220" s="75"/>
      <c r="AB220" s="75"/>
      <c r="AC220" s="75"/>
      <c r="AD220" s="75"/>
    </row>
    <row r="221" spans="1:30" x14ac:dyDescent="0.25">
      <c r="A221" s="75"/>
      <c r="B221" s="75"/>
      <c r="C221" s="75"/>
      <c r="D221" s="75"/>
      <c r="E221" s="75"/>
      <c r="F221" s="75"/>
      <c r="G221" s="75"/>
      <c r="H221" s="75"/>
      <c r="I221" s="75"/>
      <c r="J221" s="75"/>
      <c r="K221" s="75"/>
      <c r="L221" s="75"/>
      <c r="M221" s="75"/>
      <c r="N221" s="75"/>
      <c r="O221" s="75"/>
      <c r="P221" s="77"/>
      <c r="Q221" s="77"/>
      <c r="R221" s="77"/>
      <c r="S221" s="77"/>
      <c r="T221" s="77"/>
      <c r="U221" s="77"/>
      <c r="V221" s="77"/>
      <c r="W221" s="75"/>
      <c r="X221" s="75"/>
      <c r="Y221" s="75"/>
      <c r="Z221" s="75"/>
      <c r="AA221" s="75"/>
      <c r="AB221" s="75"/>
      <c r="AC221" s="75"/>
      <c r="AD221" s="75"/>
    </row>
    <row r="222" spans="1:30" x14ac:dyDescent="0.25">
      <c r="A222" s="75"/>
      <c r="B222" s="75"/>
      <c r="C222" s="75"/>
      <c r="D222" s="75"/>
      <c r="E222" s="75"/>
      <c r="F222" s="75"/>
      <c r="G222" s="75"/>
      <c r="H222" s="75"/>
      <c r="I222" s="75"/>
      <c r="J222" s="75"/>
      <c r="K222" s="75"/>
      <c r="L222" s="75"/>
      <c r="M222" s="75"/>
      <c r="N222" s="75"/>
      <c r="O222" s="75"/>
      <c r="P222" s="77"/>
      <c r="Q222" s="77"/>
      <c r="R222" s="77"/>
      <c r="S222" s="77"/>
      <c r="T222" s="77"/>
      <c r="U222" s="77"/>
      <c r="V222" s="77"/>
      <c r="W222" s="75"/>
      <c r="X222" s="75"/>
      <c r="Y222" s="75"/>
      <c r="Z222" s="75"/>
      <c r="AA222" s="75"/>
      <c r="AB222" s="75"/>
      <c r="AC222" s="75"/>
      <c r="AD222" s="75"/>
    </row>
    <row r="223" spans="1:30" x14ac:dyDescent="0.25">
      <c r="A223" s="75"/>
      <c r="B223" s="75"/>
      <c r="C223" s="75"/>
      <c r="D223" s="75"/>
      <c r="E223" s="75"/>
      <c r="F223" s="75"/>
      <c r="G223" s="75"/>
      <c r="H223" s="75"/>
      <c r="I223" s="75"/>
      <c r="J223" s="75"/>
      <c r="K223" s="75"/>
      <c r="L223" s="75"/>
      <c r="M223" s="75"/>
      <c r="N223" s="75"/>
      <c r="O223" s="75"/>
      <c r="P223" s="77"/>
      <c r="Q223" s="77"/>
      <c r="R223" s="77"/>
      <c r="S223" s="77"/>
      <c r="T223" s="77"/>
      <c r="U223" s="77"/>
      <c r="V223" s="77"/>
      <c r="W223" s="75"/>
      <c r="X223" s="75"/>
      <c r="Y223" s="75"/>
      <c r="Z223" s="75"/>
      <c r="AA223" s="75"/>
      <c r="AB223" s="75"/>
      <c r="AC223" s="75"/>
      <c r="AD223" s="75"/>
    </row>
    <row r="224" spans="1:30" x14ac:dyDescent="0.25">
      <c r="A224" s="75"/>
      <c r="B224" s="75"/>
      <c r="C224" s="75"/>
      <c r="D224" s="75"/>
      <c r="E224" s="75"/>
      <c r="F224" s="75"/>
      <c r="G224" s="75"/>
      <c r="H224" s="75"/>
      <c r="I224" s="75"/>
      <c r="J224" s="75"/>
      <c r="K224" s="75"/>
      <c r="L224" s="75"/>
      <c r="M224" s="75"/>
      <c r="N224" s="75"/>
      <c r="O224" s="75"/>
      <c r="P224" s="77"/>
      <c r="Q224" s="77"/>
      <c r="R224" s="77"/>
      <c r="S224" s="77"/>
      <c r="T224" s="77"/>
      <c r="U224" s="77"/>
      <c r="V224" s="77"/>
      <c r="W224" s="75"/>
      <c r="X224" s="75"/>
      <c r="Y224" s="75"/>
      <c r="Z224" s="75"/>
      <c r="AA224" s="75"/>
      <c r="AB224" s="75"/>
      <c r="AC224" s="75"/>
      <c r="AD224" s="75"/>
    </row>
    <row r="225" spans="1:30" x14ac:dyDescent="0.25">
      <c r="A225" s="75"/>
      <c r="B225" s="75"/>
      <c r="C225" s="75"/>
      <c r="D225" s="75"/>
      <c r="E225" s="75"/>
      <c r="F225" s="75"/>
      <c r="G225" s="75"/>
      <c r="H225" s="75"/>
      <c r="I225" s="75"/>
      <c r="J225" s="75"/>
      <c r="K225" s="75"/>
      <c r="L225" s="75"/>
      <c r="M225" s="75"/>
      <c r="N225" s="75"/>
      <c r="O225" s="75"/>
      <c r="P225" s="77"/>
      <c r="Q225" s="77"/>
      <c r="R225" s="77"/>
      <c r="S225" s="77"/>
      <c r="T225" s="77"/>
      <c r="U225" s="77"/>
      <c r="V225" s="77"/>
      <c r="W225" s="75"/>
      <c r="X225" s="75"/>
      <c r="Y225" s="75"/>
      <c r="Z225" s="75"/>
      <c r="AA225" s="75"/>
      <c r="AB225" s="75"/>
      <c r="AC225" s="75"/>
      <c r="AD225" s="75"/>
    </row>
    <row r="226" spans="1:30" x14ac:dyDescent="0.25">
      <c r="A226" s="75"/>
      <c r="B226" s="75"/>
      <c r="C226" s="75"/>
      <c r="D226" s="75"/>
      <c r="E226" s="75"/>
      <c r="F226" s="75"/>
      <c r="G226" s="75"/>
      <c r="H226" s="75"/>
      <c r="I226" s="75"/>
      <c r="J226" s="75"/>
      <c r="K226" s="75"/>
      <c r="L226" s="75"/>
      <c r="M226" s="75"/>
      <c r="N226" s="75"/>
      <c r="O226" s="75"/>
      <c r="P226" s="77"/>
      <c r="Q226" s="77"/>
      <c r="R226" s="77"/>
      <c r="S226" s="77"/>
      <c r="T226" s="77"/>
      <c r="U226" s="77"/>
      <c r="V226" s="77"/>
      <c r="W226" s="75"/>
      <c r="X226" s="75"/>
      <c r="Y226" s="75"/>
      <c r="Z226" s="75"/>
      <c r="AA226" s="75"/>
      <c r="AB226" s="75"/>
      <c r="AC226" s="75"/>
      <c r="AD226" s="75"/>
    </row>
    <row r="227" spans="1:30" x14ac:dyDescent="0.25">
      <c r="A227" s="75"/>
      <c r="B227" s="75"/>
      <c r="C227" s="75"/>
      <c r="D227" s="75"/>
      <c r="E227" s="75"/>
      <c r="F227" s="75"/>
      <c r="G227" s="75"/>
      <c r="H227" s="75"/>
      <c r="I227" s="75"/>
      <c r="J227" s="75"/>
      <c r="K227" s="75"/>
      <c r="L227" s="75"/>
      <c r="M227" s="75"/>
      <c r="N227" s="75"/>
      <c r="O227" s="75"/>
      <c r="P227" s="77"/>
      <c r="Q227" s="77"/>
      <c r="R227" s="77"/>
      <c r="S227" s="77"/>
      <c r="T227" s="77"/>
      <c r="U227" s="77"/>
      <c r="V227" s="77"/>
      <c r="W227" s="75"/>
      <c r="X227" s="75"/>
      <c r="Y227" s="75"/>
      <c r="Z227" s="75"/>
      <c r="AA227" s="75"/>
      <c r="AB227" s="75"/>
      <c r="AC227" s="75"/>
      <c r="AD227" s="75"/>
    </row>
    <row r="228" spans="1:30" x14ac:dyDescent="0.25">
      <c r="A228" s="75"/>
      <c r="B228" s="75"/>
      <c r="C228" s="75"/>
      <c r="D228" s="75"/>
      <c r="E228" s="75"/>
      <c r="F228" s="75"/>
      <c r="G228" s="75"/>
      <c r="H228" s="75"/>
      <c r="I228" s="75"/>
      <c r="J228" s="75"/>
      <c r="K228" s="75"/>
      <c r="L228" s="75"/>
      <c r="M228" s="75"/>
      <c r="N228" s="75"/>
      <c r="O228" s="75"/>
      <c r="P228" s="77"/>
      <c r="Q228" s="77"/>
      <c r="R228" s="77"/>
      <c r="S228" s="77"/>
      <c r="T228" s="77"/>
      <c r="U228" s="77"/>
      <c r="V228" s="77"/>
      <c r="W228" s="75"/>
      <c r="X228" s="75"/>
      <c r="Y228" s="75"/>
      <c r="Z228" s="75"/>
      <c r="AA228" s="75"/>
      <c r="AB228" s="75"/>
      <c r="AC228" s="75"/>
      <c r="AD228" s="75"/>
    </row>
    <row r="229" spans="1:30" x14ac:dyDescent="0.25">
      <c r="A229" s="75"/>
      <c r="B229" s="75"/>
      <c r="C229" s="75"/>
      <c r="D229" s="75"/>
      <c r="E229" s="75"/>
      <c r="F229" s="75"/>
      <c r="G229" s="75"/>
      <c r="H229" s="75"/>
      <c r="I229" s="75"/>
      <c r="J229" s="75"/>
      <c r="K229" s="75"/>
      <c r="L229" s="75"/>
      <c r="M229" s="75"/>
      <c r="N229" s="75"/>
      <c r="O229" s="75"/>
      <c r="P229" s="77"/>
      <c r="Q229" s="77"/>
      <c r="R229" s="77"/>
      <c r="S229" s="77"/>
      <c r="T229" s="77"/>
      <c r="U229" s="77"/>
      <c r="V229" s="77"/>
      <c r="W229" s="75"/>
      <c r="X229" s="75"/>
      <c r="Y229" s="75"/>
      <c r="Z229" s="75"/>
      <c r="AA229" s="75"/>
      <c r="AB229" s="75"/>
      <c r="AC229" s="75"/>
      <c r="AD229" s="75"/>
    </row>
    <row r="230" spans="1:30" x14ac:dyDescent="0.25">
      <c r="A230" s="75"/>
      <c r="B230" s="75"/>
      <c r="C230" s="75"/>
      <c r="D230" s="75"/>
      <c r="E230" s="75"/>
      <c r="F230" s="75"/>
      <c r="G230" s="75"/>
      <c r="H230" s="75"/>
      <c r="I230" s="75"/>
      <c r="J230" s="75"/>
      <c r="K230" s="75"/>
      <c r="L230" s="75"/>
      <c r="M230" s="75"/>
      <c r="N230" s="75"/>
      <c r="O230" s="75"/>
      <c r="P230" s="77"/>
      <c r="Q230" s="77"/>
      <c r="R230" s="77"/>
      <c r="S230" s="77"/>
      <c r="T230" s="77"/>
      <c r="U230" s="77"/>
      <c r="V230" s="77"/>
      <c r="W230" s="75"/>
      <c r="X230" s="75"/>
      <c r="Y230" s="75"/>
      <c r="Z230" s="75"/>
      <c r="AA230" s="75"/>
      <c r="AB230" s="75"/>
      <c r="AC230" s="75"/>
      <c r="AD230" s="75"/>
    </row>
    <row r="231" spans="1:30" x14ac:dyDescent="0.25">
      <c r="A231" s="75"/>
      <c r="B231" s="75"/>
      <c r="C231" s="75"/>
      <c r="D231" s="75"/>
      <c r="E231" s="75"/>
      <c r="F231" s="75"/>
      <c r="G231" s="75"/>
      <c r="H231" s="75"/>
      <c r="I231" s="75"/>
      <c r="J231" s="75"/>
      <c r="K231" s="75"/>
      <c r="L231" s="75"/>
      <c r="M231" s="75"/>
      <c r="N231" s="75"/>
      <c r="O231" s="75"/>
      <c r="P231" s="77"/>
      <c r="Q231" s="77"/>
      <c r="R231" s="77"/>
      <c r="S231" s="77"/>
      <c r="T231" s="77"/>
      <c r="U231" s="77"/>
      <c r="V231" s="77"/>
      <c r="W231" s="75"/>
      <c r="X231" s="75"/>
      <c r="Y231" s="75"/>
      <c r="Z231" s="75"/>
      <c r="AA231" s="75"/>
      <c r="AB231" s="75"/>
      <c r="AC231" s="75"/>
      <c r="AD231" s="75"/>
    </row>
    <row r="232" spans="1:30" x14ac:dyDescent="0.25">
      <c r="A232" s="75"/>
      <c r="B232" s="75"/>
      <c r="C232" s="75"/>
      <c r="D232" s="75"/>
      <c r="E232" s="75"/>
      <c r="F232" s="75"/>
      <c r="G232" s="75"/>
      <c r="H232" s="75"/>
      <c r="I232" s="75"/>
      <c r="J232" s="75"/>
      <c r="K232" s="75"/>
      <c r="L232" s="75"/>
      <c r="M232" s="75"/>
      <c r="N232" s="75"/>
      <c r="O232" s="75"/>
      <c r="P232" s="77"/>
      <c r="Q232" s="77"/>
      <c r="R232" s="77"/>
      <c r="S232" s="77"/>
      <c r="T232" s="77"/>
      <c r="U232" s="77"/>
      <c r="V232" s="77"/>
      <c r="W232" s="75"/>
      <c r="X232" s="75"/>
      <c r="Y232" s="75"/>
      <c r="Z232" s="75"/>
      <c r="AA232" s="75"/>
      <c r="AB232" s="75"/>
      <c r="AC232" s="75"/>
      <c r="AD232" s="75"/>
    </row>
    <row r="233" spans="1:30" x14ac:dyDescent="0.25">
      <c r="A233" s="75"/>
      <c r="B233" s="75"/>
      <c r="C233" s="75"/>
      <c r="D233" s="75"/>
      <c r="E233" s="75"/>
      <c r="F233" s="75"/>
      <c r="G233" s="75"/>
      <c r="H233" s="75"/>
      <c r="I233" s="75"/>
      <c r="J233" s="75"/>
      <c r="K233" s="75"/>
      <c r="L233" s="75"/>
      <c r="M233" s="75"/>
      <c r="N233" s="75"/>
      <c r="O233" s="75"/>
      <c r="P233" s="77"/>
      <c r="Q233" s="77"/>
      <c r="R233" s="77"/>
      <c r="S233" s="77"/>
      <c r="T233" s="77"/>
      <c r="U233" s="77"/>
      <c r="V233" s="77"/>
      <c r="W233" s="75"/>
      <c r="X233" s="75"/>
      <c r="Y233" s="75"/>
      <c r="Z233" s="75"/>
      <c r="AA233" s="75"/>
      <c r="AB233" s="75"/>
      <c r="AC233" s="75"/>
      <c r="AD233" s="75"/>
    </row>
    <row r="234" spans="1:30" x14ac:dyDescent="0.25">
      <c r="A234" s="75"/>
      <c r="B234" s="75"/>
      <c r="C234" s="75"/>
      <c r="D234" s="75"/>
      <c r="E234" s="75"/>
      <c r="F234" s="75"/>
      <c r="G234" s="75"/>
      <c r="H234" s="75"/>
      <c r="I234" s="75"/>
      <c r="J234" s="75"/>
      <c r="K234" s="75"/>
      <c r="L234" s="75"/>
      <c r="M234" s="75"/>
      <c r="N234" s="75"/>
      <c r="O234" s="75"/>
      <c r="P234" s="77"/>
      <c r="Q234" s="77"/>
      <c r="R234" s="77"/>
      <c r="S234" s="77"/>
      <c r="T234" s="77"/>
      <c r="U234" s="77"/>
      <c r="V234" s="77"/>
      <c r="W234" s="75"/>
      <c r="X234" s="75"/>
      <c r="Y234" s="75"/>
      <c r="Z234" s="75"/>
      <c r="AA234" s="75"/>
      <c r="AB234" s="75"/>
      <c r="AC234" s="75"/>
      <c r="AD234" s="75"/>
    </row>
    <row r="235" spans="1:30" x14ac:dyDescent="0.25">
      <c r="A235" s="75"/>
      <c r="B235" s="75"/>
      <c r="C235" s="75"/>
      <c r="D235" s="75"/>
      <c r="E235" s="75"/>
      <c r="F235" s="75"/>
      <c r="G235" s="75"/>
      <c r="H235" s="75"/>
      <c r="I235" s="75"/>
      <c r="J235" s="75"/>
      <c r="K235" s="75"/>
      <c r="L235" s="75"/>
      <c r="M235" s="75"/>
      <c r="N235" s="75"/>
      <c r="O235" s="75"/>
      <c r="P235" s="77"/>
      <c r="Q235" s="77"/>
      <c r="R235" s="77"/>
      <c r="S235" s="77"/>
      <c r="T235" s="77"/>
      <c r="U235" s="77"/>
      <c r="V235" s="77"/>
      <c r="W235" s="75"/>
      <c r="X235" s="75"/>
      <c r="Y235" s="75"/>
      <c r="Z235" s="75"/>
      <c r="AA235" s="75"/>
      <c r="AB235" s="75"/>
      <c r="AC235" s="75"/>
      <c r="AD235" s="75"/>
    </row>
    <row r="236" spans="1:30" x14ac:dyDescent="0.25">
      <c r="A236" s="75"/>
      <c r="B236" s="75"/>
      <c r="C236" s="75"/>
      <c r="D236" s="75"/>
      <c r="E236" s="75"/>
      <c r="F236" s="75"/>
      <c r="G236" s="75"/>
      <c r="H236" s="75"/>
      <c r="I236" s="75"/>
      <c r="J236" s="75"/>
      <c r="K236" s="75"/>
      <c r="L236" s="75"/>
      <c r="M236" s="75"/>
      <c r="N236" s="75"/>
      <c r="O236" s="75"/>
      <c r="P236" s="77"/>
      <c r="Q236" s="77"/>
      <c r="R236" s="77"/>
      <c r="S236" s="77"/>
      <c r="T236" s="77"/>
      <c r="U236" s="77"/>
      <c r="V236" s="77"/>
      <c r="W236" s="75"/>
      <c r="X236" s="75"/>
      <c r="Y236" s="75"/>
      <c r="Z236" s="75"/>
      <c r="AA236" s="75"/>
      <c r="AB236" s="75"/>
      <c r="AC236" s="75"/>
      <c r="AD236" s="75"/>
    </row>
    <row r="237" spans="1:30" x14ac:dyDescent="0.25">
      <c r="A237" s="75"/>
      <c r="B237" s="75"/>
      <c r="C237" s="75"/>
      <c r="D237" s="75"/>
      <c r="E237" s="75"/>
      <c r="F237" s="75"/>
      <c r="G237" s="75"/>
      <c r="H237" s="75"/>
      <c r="I237" s="75"/>
      <c r="J237" s="75"/>
      <c r="K237" s="75"/>
      <c r="L237" s="75"/>
      <c r="M237" s="75"/>
      <c r="N237" s="75"/>
      <c r="O237" s="75"/>
      <c r="P237" s="77"/>
      <c r="Q237" s="77"/>
      <c r="R237" s="77"/>
      <c r="S237" s="77"/>
      <c r="T237" s="77"/>
      <c r="U237" s="77"/>
      <c r="V237" s="77"/>
      <c r="W237" s="75"/>
      <c r="X237" s="75"/>
      <c r="Y237" s="75"/>
      <c r="Z237" s="75"/>
      <c r="AA237" s="75"/>
      <c r="AB237" s="75"/>
      <c r="AC237" s="75"/>
      <c r="AD237" s="75"/>
    </row>
    <row r="238" spans="1:30" x14ac:dyDescent="0.25">
      <c r="A238" s="75"/>
      <c r="B238" s="75"/>
      <c r="C238" s="75"/>
      <c r="D238" s="75"/>
      <c r="E238" s="75"/>
      <c r="F238" s="75"/>
      <c r="G238" s="75"/>
      <c r="H238" s="75"/>
      <c r="I238" s="75"/>
      <c r="J238" s="75"/>
      <c r="K238" s="75"/>
      <c r="L238" s="75"/>
      <c r="M238" s="75"/>
      <c r="N238" s="75"/>
      <c r="O238" s="75"/>
      <c r="P238" s="77"/>
      <c r="Q238" s="77"/>
      <c r="R238" s="77"/>
      <c r="S238" s="77"/>
      <c r="T238" s="77"/>
      <c r="U238" s="77"/>
      <c r="V238" s="77"/>
      <c r="W238" s="75"/>
      <c r="X238" s="75"/>
      <c r="Y238" s="75"/>
      <c r="Z238" s="75"/>
      <c r="AA238" s="75"/>
      <c r="AB238" s="75"/>
      <c r="AC238" s="75"/>
      <c r="AD238" s="75"/>
    </row>
    <row r="239" spans="1:30" x14ac:dyDescent="0.25">
      <c r="A239" s="75"/>
      <c r="B239" s="75"/>
      <c r="C239" s="75"/>
      <c r="D239" s="75"/>
      <c r="E239" s="75"/>
      <c r="F239" s="75"/>
      <c r="G239" s="75"/>
      <c r="H239" s="75"/>
      <c r="I239" s="75"/>
      <c r="J239" s="75"/>
      <c r="K239" s="75"/>
      <c r="L239" s="75"/>
      <c r="M239" s="75"/>
      <c r="N239" s="75"/>
      <c r="O239" s="75"/>
      <c r="P239" s="77"/>
      <c r="Q239" s="77"/>
      <c r="R239" s="77"/>
      <c r="S239" s="77"/>
      <c r="T239" s="77"/>
      <c r="U239" s="77"/>
      <c r="V239" s="77"/>
      <c r="W239" s="75"/>
      <c r="X239" s="75"/>
      <c r="Y239" s="75"/>
      <c r="Z239" s="75"/>
      <c r="AA239" s="75"/>
      <c r="AB239" s="75"/>
      <c r="AC239" s="75"/>
      <c r="AD239" s="75"/>
    </row>
    <row r="240" spans="1:30" x14ac:dyDescent="0.25">
      <c r="A240" s="75"/>
      <c r="B240" s="75"/>
      <c r="C240" s="75"/>
      <c r="D240" s="75"/>
      <c r="E240" s="75"/>
      <c r="F240" s="75"/>
      <c r="G240" s="75"/>
      <c r="H240" s="75"/>
      <c r="I240" s="75"/>
      <c r="J240" s="75"/>
      <c r="K240" s="75"/>
      <c r="L240" s="75"/>
      <c r="M240" s="75"/>
      <c r="N240" s="75"/>
      <c r="O240" s="75"/>
      <c r="P240" s="77"/>
      <c r="Q240" s="77"/>
      <c r="R240" s="77"/>
      <c r="S240" s="77"/>
      <c r="T240" s="77"/>
      <c r="U240" s="77"/>
      <c r="V240" s="77"/>
      <c r="W240" s="75"/>
      <c r="X240" s="75"/>
      <c r="Y240" s="75"/>
      <c r="Z240" s="75"/>
      <c r="AA240" s="75"/>
      <c r="AB240" s="75"/>
      <c r="AC240" s="75"/>
      <c r="AD240" s="75"/>
    </row>
    <row r="241" spans="1:30" x14ac:dyDescent="0.25">
      <c r="A241" s="75"/>
      <c r="B241" s="75"/>
      <c r="C241" s="75"/>
      <c r="D241" s="75"/>
      <c r="E241" s="75"/>
      <c r="F241" s="75"/>
      <c r="G241" s="75"/>
      <c r="H241" s="75"/>
      <c r="I241" s="75"/>
      <c r="J241" s="75"/>
      <c r="K241" s="75"/>
      <c r="L241" s="75"/>
      <c r="M241" s="75"/>
      <c r="N241" s="75"/>
      <c r="O241" s="75"/>
      <c r="P241" s="77"/>
      <c r="Q241" s="77"/>
      <c r="R241" s="77"/>
      <c r="S241" s="77"/>
      <c r="T241" s="77"/>
      <c r="U241" s="77"/>
      <c r="V241" s="77"/>
      <c r="W241" s="75"/>
      <c r="X241" s="75"/>
      <c r="Y241" s="75"/>
      <c r="Z241" s="75"/>
      <c r="AA241" s="75"/>
      <c r="AB241" s="75"/>
      <c r="AC241" s="75"/>
      <c r="AD241" s="75"/>
    </row>
    <row r="242" spans="1:30" x14ac:dyDescent="0.25">
      <c r="A242" s="75"/>
      <c r="B242" s="75"/>
      <c r="C242" s="75"/>
      <c r="D242" s="75"/>
      <c r="E242" s="75"/>
      <c r="F242" s="75"/>
      <c r="G242" s="75"/>
      <c r="H242" s="75"/>
      <c r="I242" s="75"/>
      <c r="J242" s="75"/>
      <c r="K242" s="75"/>
      <c r="L242" s="75"/>
      <c r="M242" s="75"/>
      <c r="N242" s="75"/>
      <c r="O242" s="75"/>
      <c r="P242" s="77"/>
      <c r="Q242" s="77"/>
      <c r="R242" s="77"/>
      <c r="S242" s="77"/>
      <c r="T242" s="77"/>
      <c r="U242" s="77"/>
      <c r="V242" s="77"/>
      <c r="W242" s="75"/>
      <c r="X242" s="75"/>
      <c r="Y242" s="75"/>
      <c r="Z242" s="75"/>
      <c r="AA242" s="75"/>
      <c r="AB242" s="75"/>
      <c r="AC242" s="75"/>
      <c r="AD242" s="75"/>
    </row>
    <row r="243" spans="1:30" x14ac:dyDescent="0.25">
      <c r="A243" s="75"/>
      <c r="B243" s="75"/>
      <c r="C243" s="75"/>
      <c r="D243" s="75"/>
      <c r="E243" s="75"/>
      <c r="F243" s="75"/>
      <c r="G243" s="75"/>
      <c r="H243" s="75"/>
      <c r="I243" s="75"/>
      <c r="J243" s="75"/>
      <c r="K243" s="75"/>
      <c r="L243" s="75"/>
      <c r="M243" s="75"/>
      <c r="N243" s="75"/>
      <c r="O243" s="75"/>
      <c r="P243" s="77"/>
      <c r="Q243" s="77"/>
      <c r="R243" s="77"/>
      <c r="S243" s="77"/>
      <c r="T243" s="77"/>
      <c r="U243" s="77"/>
      <c r="V243" s="77"/>
      <c r="W243" s="75"/>
      <c r="X243" s="75"/>
      <c r="Y243" s="75"/>
      <c r="Z243" s="75"/>
      <c r="AA243" s="75"/>
      <c r="AB243" s="75"/>
      <c r="AC243" s="75"/>
      <c r="AD243" s="75"/>
    </row>
    <row r="244" spans="1:30" x14ac:dyDescent="0.25">
      <c r="A244" s="75"/>
      <c r="B244" s="75"/>
      <c r="C244" s="75"/>
      <c r="D244" s="75"/>
      <c r="E244" s="75"/>
      <c r="F244" s="75"/>
      <c r="G244" s="75"/>
      <c r="H244" s="75"/>
      <c r="I244" s="75"/>
      <c r="J244" s="75"/>
      <c r="K244" s="75"/>
      <c r="L244" s="75"/>
      <c r="M244" s="75"/>
      <c r="N244" s="75"/>
      <c r="O244" s="75"/>
      <c r="P244" s="77"/>
      <c r="Q244" s="77"/>
      <c r="R244" s="77"/>
      <c r="S244" s="77"/>
      <c r="T244" s="77"/>
      <c r="U244" s="77"/>
      <c r="V244" s="77"/>
      <c r="W244" s="75"/>
      <c r="X244" s="75"/>
      <c r="Y244" s="75"/>
      <c r="Z244" s="75"/>
      <c r="AA244" s="75"/>
      <c r="AB244" s="75"/>
      <c r="AC244" s="75"/>
      <c r="AD244" s="75"/>
    </row>
    <row r="245" spans="1:30" x14ac:dyDescent="0.25">
      <c r="A245" s="75"/>
      <c r="B245" s="75"/>
      <c r="C245" s="75"/>
      <c r="D245" s="75"/>
      <c r="E245" s="75"/>
      <c r="F245" s="75"/>
      <c r="G245" s="75"/>
      <c r="H245" s="75"/>
      <c r="I245" s="75"/>
      <c r="J245" s="75"/>
      <c r="K245" s="75"/>
      <c r="L245" s="75"/>
      <c r="M245" s="75"/>
      <c r="N245" s="75"/>
      <c r="O245" s="75"/>
      <c r="P245" s="77"/>
      <c r="Q245" s="77"/>
      <c r="R245" s="77"/>
      <c r="S245" s="77"/>
      <c r="T245" s="77"/>
      <c r="U245" s="77"/>
      <c r="V245" s="77"/>
      <c r="W245" s="75"/>
      <c r="X245" s="75"/>
      <c r="Y245" s="75"/>
      <c r="Z245" s="75"/>
      <c r="AA245" s="75"/>
      <c r="AB245" s="75"/>
      <c r="AC245" s="75"/>
      <c r="AD245" s="75"/>
    </row>
    <row r="246" spans="1:30" x14ac:dyDescent="0.25">
      <c r="A246" s="75"/>
      <c r="B246" s="75"/>
      <c r="C246" s="75"/>
      <c r="D246" s="75"/>
      <c r="E246" s="75"/>
      <c r="F246" s="75"/>
      <c r="G246" s="75"/>
      <c r="H246" s="75"/>
      <c r="I246" s="75"/>
      <c r="J246" s="75"/>
      <c r="K246" s="75"/>
      <c r="L246" s="75"/>
      <c r="M246" s="75"/>
      <c r="N246" s="75"/>
      <c r="O246" s="75"/>
      <c r="P246" s="77"/>
      <c r="Q246" s="77"/>
      <c r="R246" s="77"/>
      <c r="S246" s="77"/>
      <c r="T246" s="77"/>
      <c r="U246" s="77"/>
      <c r="V246" s="77"/>
      <c r="W246" s="75"/>
      <c r="X246" s="75"/>
      <c r="Y246" s="75"/>
      <c r="Z246" s="75"/>
      <c r="AA246" s="75"/>
      <c r="AB246" s="75"/>
      <c r="AC246" s="75"/>
      <c r="AD246" s="75"/>
    </row>
    <row r="247" spans="1:30" x14ac:dyDescent="0.25">
      <c r="A247" s="75"/>
      <c r="B247" s="75"/>
      <c r="C247" s="75"/>
      <c r="D247" s="75"/>
      <c r="E247" s="75"/>
      <c r="F247" s="75"/>
      <c r="G247" s="75"/>
      <c r="H247" s="75"/>
      <c r="I247" s="75"/>
      <c r="J247" s="75"/>
      <c r="K247" s="75"/>
      <c r="L247" s="75"/>
      <c r="M247" s="75"/>
      <c r="N247" s="75"/>
      <c r="O247" s="75"/>
      <c r="P247" s="77"/>
      <c r="Q247" s="77"/>
      <c r="R247" s="77"/>
      <c r="S247" s="77"/>
      <c r="T247" s="77"/>
      <c r="U247" s="77"/>
      <c r="V247" s="77"/>
      <c r="W247" s="75"/>
      <c r="X247" s="75"/>
      <c r="Y247" s="75"/>
      <c r="Z247" s="75"/>
      <c r="AA247" s="75"/>
      <c r="AB247" s="75"/>
      <c r="AC247" s="75"/>
      <c r="AD247" s="75"/>
    </row>
    <row r="248" spans="1:30" x14ac:dyDescent="0.25">
      <c r="A248" s="75"/>
      <c r="B248" s="75"/>
      <c r="C248" s="75"/>
      <c r="D248" s="75"/>
      <c r="E248" s="75"/>
      <c r="F248" s="75"/>
      <c r="G248" s="75"/>
      <c r="H248" s="75"/>
      <c r="I248" s="75"/>
      <c r="J248" s="75"/>
      <c r="K248" s="75"/>
      <c r="L248" s="75"/>
      <c r="M248" s="75"/>
      <c r="N248" s="75"/>
      <c r="O248" s="75"/>
      <c r="P248" s="77"/>
      <c r="Q248" s="77"/>
      <c r="R248" s="77"/>
      <c r="S248" s="77"/>
      <c r="T248" s="77"/>
      <c r="U248" s="77"/>
      <c r="V248" s="77"/>
      <c r="W248" s="75"/>
      <c r="X248" s="75"/>
      <c r="Y248" s="75"/>
      <c r="Z248" s="75"/>
      <c r="AA248" s="75"/>
      <c r="AB248" s="75"/>
      <c r="AC248" s="75"/>
      <c r="AD248" s="75"/>
    </row>
    <row r="249" spans="1:30" x14ac:dyDescent="0.25">
      <c r="A249" s="75"/>
      <c r="B249" s="75"/>
      <c r="C249" s="75"/>
      <c r="D249" s="75"/>
      <c r="E249" s="75"/>
      <c r="F249" s="75"/>
      <c r="G249" s="75"/>
      <c r="H249" s="75"/>
      <c r="I249" s="75"/>
      <c r="J249" s="75"/>
      <c r="K249" s="75"/>
      <c r="L249" s="75"/>
      <c r="M249" s="75"/>
      <c r="N249" s="75"/>
      <c r="O249" s="75"/>
      <c r="P249" s="77"/>
      <c r="Q249" s="77"/>
      <c r="R249" s="77"/>
      <c r="S249" s="77"/>
      <c r="T249" s="77"/>
      <c r="U249" s="77"/>
      <c r="V249" s="77"/>
      <c r="W249" s="75"/>
      <c r="X249" s="75"/>
      <c r="Y249" s="75"/>
      <c r="Z249" s="75"/>
      <c r="AA249" s="75"/>
      <c r="AB249" s="75"/>
      <c r="AC249" s="75"/>
      <c r="AD249" s="75"/>
    </row>
    <row r="250" spans="1:30" x14ac:dyDescent="0.25">
      <c r="A250" s="75"/>
      <c r="B250" s="75"/>
      <c r="C250" s="75"/>
      <c r="D250" s="75"/>
      <c r="E250" s="75"/>
      <c r="F250" s="75"/>
      <c r="G250" s="75"/>
      <c r="H250" s="75"/>
      <c r="I250" s="75"/>
      <c r="J250" s="75"/>
      <c r="K250" s="75"/>
      <c r="L250" s="75"/>
      <c r="M250" s="75"/>
      <c r="N250" s="75"/>
      <c r="O250" s="75"/>
      <c r="P250" s="77"/>
      <c r="Q250" s="77"/>
      <c r="R250" s="77"/>
      <c r="S250" s="77"/>
      <c r="T250" s="77"/>
      <c r="U250" s="77"/>
      <c r="V250" s="77"/>
      <c r="W250" s="75"/>
      <c r="X250" s="75"/>
      <c r="Y250" s="75"/>
      <c r="Z250" s="75"/>
      <c r="AA250" s="75"/>
      <c r="AB250" s="75"/>
      <c r="AC250" s="75"/>
      <c r="AD250" s="75"/>
    </row>
    <row r="251" spans="1:30" x14ac:dyDescent="0.25">
      <c r="A251" s="75"/>
      <c r="B251" s="75"/>
      <c r="C251" s="75"/>
      <c r="D251" s="75"/>
      <c r="E251" s="75"/>
      <c r="F251" s="75"/>
      <c r="G251" s="75"/>
      <c r="H251" s="75"/>
      <c r="I251" s="75"/>
      <c r="J251" s="75"/>
      <c r="K251" s="75"/>
      <c r="L251" s="75"/>
      <c r="M251" s="75"/>
      <c r="N251" s="75"/>
      <c r="O251" s="75"/>
      <c r="P251" s="77"/>
      <c r="Q251" s="77"/>
      <c r="R251" s="77"/>
      <c r="S251" s="77"/>
      <c r="T251" s="77"/>
      <c r="U251" s="77"/>
      <c r="V251" s="77"/>
      <c r="W251" s="75"/>
      <c r="X251" s="75"/>
      <c r="Y251" s="75"/>
      <c r="Z251" s="75"/>
      <c r="AA251" s="75"/>
      <c r="AB251" s="75"/>
      <c r="AC251" s="75"/>
      <c r="AD251" s="75"/>
    </row>
    <row r="252" spans="1:30" x14ac:dyDescent="0.25">
      <c r="A252" s="75"/>
      <c r="B252" s="75"/>
      <c r="C252" s="75"/>
      <c r="D252" s="75"/>
      <c r="E252" s="75"/>
      <c r="F252" s="75"/>
      <c r="G252" s="75"/>
      <c r="H252" s="75"/>
      <c r="I252" s="75"/>
      <c r="J252" s="75"/>
      <c r="K252" s="75"/>
      <c r="L252" s="75"/>
      <c r="M252" s="75"/>
      <c r="N252" s="75"/>
      <c r="O252" s="75"/>
      <c r="P252" s="77"/>
      <c r="Q252" s="77"/>
      <c r="R252" s="77"/>
      <c r="S252" s="77"/>
      <c r="T252" s="77"/>
      <c r="U252" s="77"/>
      <c r="V252" s="77"/>
      <c r="W252" s="75"/>
      <c r="X252" s="75"/>
      <c r="Y252" s="75"/>
      <c r="Z252" s="75"/>
      <c r="AA252" s="75"/>
      <c r="AB252" s="75"/>
      <c r="AC252" s="75"/>
      <c r="AD252" s="75"/>
    </row>
    <row r="253" spans="1:30" x14ac:dyDescent="0.25">
      <c r="A253" s="75"/>
      <c r="B253" s="75"/>
      <c r="C253" s="75"/>
      <c r="D253" s="75"/>
      <c r="E253" s="75"/>
      <c r="F253" s="75"/>
      <c r="G253" s="75"/>
      <c r="H253" s="75"/>
      <c r="I253" s="75"/>
      <c r="J253" s="75"/>
      <c r="K253" s="75"/>
      <c r="L253" s="75"/>
      <c r="M253" s="75"/>
      <c r="N253" s="75"/>
      <c r="O253" s="75"/>
      <c r="P253" s="77"/>
      <c r="Q253" s="77"/>
      <c r="R253" s="77"/>
      <c r="S253" s="77"/>
      <c r="T253" s="77"/>
      <c r="U253" s="77"/>
      <c r="V253" s="77"/>
      <c r="W253" s="75"/>
      <c r="X253" s="75"/>
      <c r="Y253" s="75"/>
      <c r="Z253" s="75"/>
      <c r="AA253" s="75"/>
      <c r="AB253" s="75"/>
      <c r="AC253" s="75"/>
      <c r="AD253" s="75"/>
    </row>
    <row r="254" spans="1:30" x14ac:dyDescent="0.25">
      <c r="A254" s="75"/>
      <c r="B254" s="75"/>
      <c r="C254" s="75"/>
      <c r="D254" s="75"/>
      <c r="E254" s="75"/>
      <c r="F254" s="75"/>
      <c r="G254" s="75"/>
      <c r="H254" s="75"/>
      <c r="I254" s="75"/>
      <c r="J254" s="75"/>
      <c r="K254" s="75"/>
      <c r="L254" s="75"/>
      <c r="M254" s="75"/>
      <c r="N254" s="75"/>
      <c r="O254" s="75"/>
      <c r="P254" s="77"/>
      <c r="Q254" s="77"/>
      <c r="R254" s="77"/>
      <c r="S254" s="77"/>
      <c r="T254" s="77"/>
      <c r="U254" s="77"/>
      <c r="V254" s="77"/>
      <c r="W254" s="75"/>
      <c r="X254" s="75"/>
      <c r="Y254" s="75"/>
      <c r="Z254" s="75"/>
      <c r="AA254" s="75"/>
      <c r="AB254" s="75"/>
      <c r="AC254" s="75"/>
      <c r="AD254" s="75"/>
    </row>
    <row r="255" spans="1:30" x14ac:dyDescent="0.25">
      <c r="A255" s="75"/>
      <c r="B255" s="75"/>
      <c r="C255" s="75"/>
      <c r="D255" s="75"/>
      <c r="E255" s="75"/>
      <c r="F255" s="75"/>
      <c r="G255" s="75"/>
      <c r="H255" s="75"/>
      <c r="I255" s="75"/>
      <c r="J255" s="75"/>
      <c r="K255" s="75"/>
      <c r="L255" s="75"/>
      <c r="M255" s="75"/>
      <c r="N255" s="75"/>
      <c r="O255" s="75"/>
      <c r="P255" s="77"/>
      <c r="Q255" s="77"/>
      <c r="R255" s="77"/>
      <c r="S255" s="77"/>
      <c r="T255" s="77"/>
      <c r="U255" s="77"/>
      <c r="V255" s="77"/>
      <c r="W255" s="75"/>
      <c r="X255" s="75"/>
      <c r="Y255" s="75"/>
      <c r="Z255" s="75"/>
      <c r="AA255" s="75"/>
      <c r="AB255" s="75"/>
      <c r="AC255" s="75"/>
      <c r="AD255" s="75"/>
    </row>
    <row r="256" spans="1:30" x14ac:dyDescent="0.25">
      <c r="A256" s="75"/>
      <c r="B256" s="75"/>
      <c r="C256" s="75"/>
      <c r="D256" s="75"/>
      <c r="E256" s="75"/>
      <c r="F256" s="75"/>
      <c r="G256" s="75"/>
      <c r="H256" s="75"/>
      <c r="I256" s="75"/>
      <c r="J256" s="75"/>
      <c r="K256" s="75"/>
      <c r="L256" s="75"/>
      <c r="M256" s="75"/>
      <c r="N256" s="75"/>
      <c r="O256" s="75"/>
      <c r="P256" s="77"/>
      <c r="Q256" s="77"/>
      <c r="R256" s="77"/>
      <c r="S256" s="77"/>
      <c r="T256" s="77"/>
      <c r="U256" s="77"/>
      <c r="V256" s="77"/>
      <c r="W256" s="75"/>
      <c r="X256" s="75"/>
      <c r="Y256" s="75"/>
      <c r="Z256" s="75"/>
      <c r="AA256" s="75"/>
      <c r="AB256" s="75"/>
      <c r="AC256" s="75"/>
      <c r="AD256" s="75"/>
    </row>
    <row r="257" spans="1:30" x14ac:dyDescent="0.25">
      <c r="A257" s="75"/>
      <c r="B257" s="75"/>
      <c r="C257" s="75"/>
      <c r="D257" s="75"/>
      <c r="E257" s="75"/>
      <c r="F257" s="75"/>
      <c r="G257" s="75"/>
      <c r="H257" s="75"/>
      <c r="I257" s="75"/>
      <c r="J257" s="75"/>
      <c r="K257" s="75"/>
      <c r="L257" s="75"/>
      <c r="M257" s="75"/>
      <c r="N257" s="75"/>
      <c r="O257" s="75"/>
      <c r="P257" s="77"/>
      <c r="Q257" s="77"/>
      <c r="R257" s="77"/>
      <c r="S257" s="77"/>
      <c r="T257" s="77"/>
      <c r="U257" s="77"/>
      <c r="V257" s="77"/>
      <c r="W257" s="75"/>
      <c r="X257" s="75"/>
      <c r="Y257" s="75"/>
      <c r="Z257" s="75"/>
      <c r="AA257" s="75"/>
      <c r="AB257" s="75"/>
      <c r="AC257" s="75"/>
      <c r="AD257" s="75"/>
    </row>
    <row r="258" spans="1:30" x14ac:dyDescent="0.25">
      <c r="A258" s="75"/>
      <c r="B258" s="75"/>
      <c r="C258" s="75"/>
      <c r="D258" s="75"/>
      <c r="E258" s="75"/>
      <c r="F258" s="75"/>
      <c r="G258" s="75"/>
      <c r="H258" s="75"/>
      <c r="I258" s="75"/>
      <c r="J258" s="75"/>
      <c r="K258" s="75"/>
      <c r="L258" s="75"/>
      <c r="M258" s="75"/>
      <c r="N258" s="75"/>
      <c r="O258" s="75"/>
      <c r="P258" s="77"/>
      <c r="Q258" s="77"/>
      <c r="R258" s="77"/>
      <c r="S258" s="77"/>
      <c r="T258" s="77"/>
      <c r="U258" s="77"/>
      <c r="V258" s="77"/>
      <c r="W258" s="75"/>
      <c r="X258" s="75"/>
      <c r="Y258" s="75"/>
      <c r="Z258" s="75"/>
      <c r="AA258" s="75"/>
      <c r="AB258" s="75"/>
      <c r="AC258" s="75"/>
      <c r="AD258" s="75"/>
    </row>
    <row r="259" spans="1:30" x14ac:dyDescent="0.25">
      <c r="A259" s="75"/>
      <c r="B259" s="75"/>
      <c r="C259" s="75"/>
      <c r="D259" s="75"/>
      <c r="E259" s="75"/>
      <c r="F259" s="75"/>
      <c r="G259" s="75"/>
      <c r="H259" s="75"/>
      <c r="I259" s="75"/>
      <c r="J259" s="75"/>
      <c r="K259" s="75"/>
      <c r="L259" s="75"/>
      <c r="M259" s="75"/>
      <c r="N259" s="75"/>
      <c r="O259" s="75"/>
      <c r="P259" s="77"/>
      <c r="Q259" s="77"/>
      <c r="R259" s="77"/>
      <c r="S259" s="77"/>
      <c r="T259" s="77"/>
      <c r="U259" s="77"/>
      <c r="V259" s="77"/>
      <c r="W259" s="75"/>
      <c r="X259" s="75"/>
      <c r="Y259" s="75"/>
      <c r="Z259" s="75"/>
      <c r="AA259" s="75"/>
      <c r="AB259" s="75"/>
      <c r="AC259" s="75"/>
      <c r="AD259" s="75"/>
    </row>
    <row r="260" spans="1:30" x14ac:dyDescent="0.25">
      <c r="A260" s="75"/>
      <c r="B260" s="75"/>
      <c r="C260" s="75"/>
      <c r="D260" s="75"/>
      <c r="E260" s="75"/>
      <c r="F260" s="75"/>
      <c r="G260" s="75"/>
      <c r="H260" s="75"/>
      <c r="I260" s="75"/>
      <c r="J260" s="75"/>
      <c r="K260" s="75"/>
      <c r="L260" s="75"/>
      <c r="M260" s="75"/>
      <c r="N260" s="75"/>
      <c r="O260" s="75"/>
      <c r="P260" s="77"/>
      <c r="Q260" s="77"/>
      <c r="R260" s="77"/>
      <c r="S260" s="77"/>
      <c r="T260" s="77"/>
      <c r="U260" s="77"/>
      <c r="V260" s="77"/>
      <c r="W260" s="75"/>
      <c r="X260" s="75"/>
      <c r="Y260" s="75"/>
      <c r="Z260" s="75"/>
      <c r="AA260" s="75"/>
      <c r="AB260" s="75"/>
      <c r="AC260" s="75"/>
      <c r="AD260" s="75"/>
    </row>
    <row r="261" spans="1:30" x14ac:dyDescent="0.25">
      <c r="A261" s="75"/>
      <c r="B261" s="75"/>
      <c r="C261" s="75"/>
      <c r="D261" s="75"/>
      <c r="E261" s="75"/>
      <c r="F261" s="75"/>
      <c r="G261" s="75"/>
      <c r="H261" s="75"/>
      <c r="I261" s="75"/>
      <c r="J261" s="75"/>
      <c r="K261" s="75"/>
      <c r="L261" s="75"/>
      <c r="M261" s="75"/>
      <c r="N261" s="75"/>
      <c r="O261" s="75"/>
      <c r="P261" s="77"/>
      <c r="Q261" s="77"/>
      <c r="R261" s="77"/>
      <c r="S261" s="77"/>
      <c r="T261" s="77"/>
      <c r="U261" s="77"/>
      <c r="V261" s="77"/>
      <c r="W261" s="75"/>
      <c r="X261" s="75"/>
      <c r="Y261" s="75"/>
      <c r="Z261" s="75"/>
      <c r="AA261" s="75"/>
      <c r="AB261" s="75"/>
      <c r="AC261" s="75"/>
      <c r="AD261" s="75"/>
    </row>
    <row r="262" spans="1:30" x14ac:dyDescent="0.25">
      <c r="A262" s="75"/>
      <c r="B262" s="75"/>
      <c r="C262" s="75"/>
      <c r="D262" s="75"/>
      <c r="E262" s="75"/>
      <c r="F262" s="75"/>
      <c r="G262" s="75"/>
      <c r="H262" s="75"/>
      <c r="I262" s="75"/>
      <c r="J262" s="75"/>
      <c r="K262" s="75"/>
      <c r="L262" s="75"/>
      <c r="M262" s="75"/>
      <c r="N262" s="75"/>
      <c r="O262" s="75"/>
      <c r="P262" s="77"/>
      <c r="Q262" s="77"/>
      <c r="R262" s="77"/>
      <c r="S262" s="77"/>
      <c r="T262" s="77"/>
      <c r="U262" s="77"/>
      <c r="V262" s="77"/>
      <c r="W262" s="75"/>
      <c r="X262" s="75"/>
      <c r="Y262" s="75"/>
      <c r="Z262" s="75"/>
      <c r="AA262" s="75"/>
      <c r="AB262" s="75"/>
      <c r="AC262" s="75"/>
      <c r="AD262" s="75"/>
    </row>
    <row r="263" spans="1:30" x14ac:dyDescent="0.25">
      <c r="A263" s="75"/>
      <c r="B263" s="75"/>
      <c r="C263" s="75"/>
      <c r="D263" s="75"/>
      <c r="E263" s="75"/>
      <c r="F263" s="75"/>
      <c r="G263" s="75"/>
      <c r="H263" s="75"/>
      <c r="I263" s="75"/>
      <c r="J263" s="75"/>
      <c r="K263" s="75"/>
      <c r="L263" s="75"/>
      <c r="M263" s="75"/>
      <c r="N263" s="75"/>
      <c r="O263" s="75"/>
      <c r="P263" s="77"/>
      <c r="Q263" s="77"/>
      <c r="R263" s="77"/>
      <c r="S263" s="77"/>
      <c r="T263" s="77"/>
      <c r="U263" s="77"/>
      <c r="V263" s="77"/>
      <c r="W263" s="75"/>
      <c r="X263" s="75"/>
      <c r="Y263" s="75"/>
      <c r="Z263" s="75"/>
      <c r="AA263" s="75"/>
      <c r="AB263" s="75"/>
      <c r="AC263" s="75"/>
      <c r="AD263" s="75"/>
    </row>
    <row r="264" spans="1:30" x14ac:dyDescent="0.25">
      <c r="A264" s="75"/>
      <c r="B264" s="75"/>
      <c r="C264" s="75"/>
      <c r="D264" s="75"/>
      <c r="E264" s="75"/>
      <c r="F264" s="75"/>
      <c r="G264" s="75"/>
      <c r="H264" s="75"/>
      <c r="I264" s="75"/>
      <c r="J264" s="75"/>
      <c r="K264" s="75"/>
      <c r="L264" s="75"/>
      <c r="M264" s="75"/>
      <c r="N264" s="75"/>
      <c r="O264" s="75"/>
      <c r="P264" s="77"/>
      <c r="Q264" s="77"/>
      <c r="R264" s="77"/>
      <c r="S264" s="77"/>
      <c r="T264" s="77"/>
      <c r="U264" s="77"/>
      <c r="V264" s="77"/>
      <c r="W264" s="75"/>
      <c r="X264" s="75"/>
      <c r="Y264" s="75"/>
      <c r="Z264" s="75"/>
      <c r="AA264" s="75"/>
      <c r="AB264" s="75"/>
      <c r="AC264" s="75"/>
      <c r="AD264" s="75"/>
    </row>
    <row r="265" spans="1:30" x14ac:dyDescent="0.25">
      <c r="A265" s="75"/>
      <c r="B265" s="75"/>
      <c r="C265" s="75"/>
      <c r="D265" s="75"/>
      <c r="E265" s="75"/>
      <c r="F265" s="75"/>
      <c r="G265" s="75"/>
      <c r="H265" s="75"/>
      <c r="I265" s="75"/>
      <c r="J265" s="75"/>
      <c r="K265" s="75"/>
      <c r="L265" s="75"/>
      <c r="M265" s="75"/>
      <c r="N265" s="75"/>
      <c r="O265" s="75"/>
      <c r="P265" s="77"/>
      <c r="Q265" s="77"/>
      <c r="R265" s="77"/>
      <c r="S265" s="77"/>
      <c r="T265" s="77"/>
      <c r="U265" s="77"/>
      <c r="V265" s="77"/>
      <c r="W265" s="75"/>
      <c r="X265" s="75"/>
      <c r="Y265" s="75"/>
      <c r="Z265" s="75"/>
      <c r="AA265" s="75"/>
      <c r="AB265" s="75"/>
      <c r="AC265" s="75"/>
      <c r="AD265" s="75"/>
    </row>
    <row r="266" spans="1:30" x14ac:dyDescent="0.25">
      <c r="A266" s="75"/>
      <c r="B266" s="75"/>
      <c r="C266" s="75"/>
      <c r="D266" s="75"/>
      <c r="E266" s="75"/>
      <c r="F266" s="75"/>
      <c r="G266" s="75"/>
      <c r="H266" s="75"/>
      <c r="I266" s="75"/>
      <c r="J266" s="75"/>
      <c r="K266" s="75"/>
      <c r="L266" s="75"/>
      <c r="M266" s="75"/>
      <c r="N266" s="75"/>
      <c r="O266" s="75"/>
      <c r="P266" s="77"/>
      <c r="Q266" s="77"/>
      <c r="R266" s="77"/>
      <c r="S266" s="77"/>
      <c r="T266" s="77"/>
      <c r="U266" s="77"/>
      <c r="V266" s="77"/>
      <c r="W266" s="75"/>
      <c r="X266" s="75"/>
      <c r="Y266" s="75"/>
      <c r="Z266" s="75"/>
      <c r="AA266" s="75"/>
      <c r="AB266" s="75"/>
      <c r="AC266" s="75"/>
      <c r="AD266" s="75"/>
    </row>
    <row r="267" spans="1:30" x14ac:dyDescent="0.25">
      <c r="A267" s="75"/>
      <c r="B267" s="75"/>
      <c r="C267" s="75"/>
      <c r="D267" s="75"/>
      <c r="E267" s="75"/>
      <c r="F267" s="75"/>
      <c r="G267" s="75"/>
      <c r="H267" s="75"/>
      <c r="I267" s="75"/>
      <c r="J267" s="75"/>
      <c r="K267" s="75"/>
      <c r="L267" s="75"/>
      <c r="M267" s="75"/>
      <c r="N267" s="75"/>
      <c r="O267" s="75"/>
      <c r="P267" s="77"/>
      <c r="Q267" s="77"/>
      <c r="R267" s="77"/>
      <c r="S267" s="77"/>
      <c r="T267" s="77"/>
      <c r="U267" s="77"/>
      <c r="V267" s="77"/>
      <c r="W267" s="75"/>
      <c r="X267" s="75"/>
      <c r="Y267" s="75"/>
      <c r="Z267" s="75"/>
      <c r="AA267" s="75"/>
      <c r="AB267" s="75"/>
      <c r="AC267" s="75"/>
      <c r="AD267" s="75"/>
    </row>
    <row r="268" spans="1:30" x14ac:dyDescent="0.25">
      <c r="A268" s="75"/>
      <c r="B268" s="75"/>
      <c r="C268" s="75"/>
      <c r="D268" s="75"/>
      <c r="E268" s="75"/>
      <c r="F268" s="75"/>
      <c r="G268" s="75"/>
      <c r="H268" s="75"/>
      <c r="I268" s="75"/>
      <c r="J268" s="75"/>
      <c r="K268" s="75"/>
      <c r="L268" s="75"/>
      <c r="M268" s="75"/>
      <c r="N268" s="75"/>
      <c r="O268" s="75"/>
      <c r="P268" s="77"/>
      <c r="Q268" s="77"/>
      <c r="R268" s="77"/>
      <c r="S268" s="77"/>
      <c r="T268" s="77"/>
      <c r="U268" s="77"/>
      <c r="V268" s="77"/>
      <c r="W268" s="75"/>
      <c r="X268" s="75"/>
      <c r="Y268" s="75"/>
      <c r="Z268" s="75"/>
      <c r="AA268" s="75"/>
      <c r="AB268" s="75"/>
      <c r="AC268" s="75"/>
      <c r="AD268" s="75"/>
    </row>
    <row r="269" spans="1:30" x14ac:dyDescent="0.25">
      <c r="A269" s="75"/>
      <c r="B269" s="75"/>
      <c r="C269" s="75"/>
      <c r="D269" s="75"/>
      <c r="E269" s="75"/>
      <c r="F269" s="75"/>
      <c r="G269" s="75"/>
      <c r="H269" s="75"/>
      <c r="I269" s="75"/>
      <c r="J269" s="75"/>
      <c r="K269" s="75"/>
      <c r="L269" s="75"/>
      <c r="M269" s="75"/>
      <c r="N269" s="75"/>
      <c r="O269" s="75"/>
      <c r="P269" s="77"/>
      <c r="Q269" s="77"/>
      <c r="R269" s="77"/>
      <c r="S269" s="77"/>
      <c r="T269" s="77"/>
      <c r="U269" s="77"/>
      <c r="V269" s="77"/>
      <c r="W269" s="75"/>
      <c r="X269" s="75"/>
      <c r="Y269" s="75"/>
      <c r="Z269" s="75"/>
      <c r="AA269" s="75"/>
      <c r="AB269" s="75"/>
      <c r="AC269" s="75"/>
      <c r="AD269" s="75"/>
    </row>
    <row r="270" spans="1:30" x14ac:dyDescent="0.25">
      <c r="A270" s="75"/>
      <c r="B270" s="75"/>
      <c r="C270" s="75"/>
      <c r="D270" s="75"/>
      <c r="E270" s="75"/>
      <c r="F270" s="75"/>
      <c r="G270" s="75"/>
      <c r="H270" s="75"/>
      <c r="I270" s="75"/>
      <c r="J270" s="75"/>
      <c r="K270" s="75"/>
      <c r="L270" s="75"/>
      <c r="M270" s="75"/>
      <c r="N270" s="75"/>
      <c r="O270" s="75"/>
      <c r="P270" s="77"/>
      <c r="Q270" s="77"/>
      <c r="R270" s="77"/>
      <c r="S270" s="77"/>
      <c r="T270" s="77"/>
      <c r="U270" s="77"/>
      <c r="V270" s="77"/>
      <c r="W270" s="75"/>
      <c r="X270" s="75"/>
      <c r="Y270" s="75"/>
      <c r="Z270" s="75"/>
      <c r="AA270" s="75"/>
      <c r="AB270" s="75"/>
      <c r="AC270" s="75"/>
      <c r="AD270" s="75"/>
    </row>
    <row r="271" spans="1:30" x14ac:dyDescent="0.25">
      <c r="A271" s="75"/>
      <c r="B271" s="75"/>
      <c r="C271" s="75"/>
      <c r="D271" s="75"/>
      <c r="E271" s="75"/>
      <c r="F271" s="75"/>
      <c r="G271" s="75"/>
      <c r="H271" s="75"/>
      <c r="I271" s="75"/>
      <c r="J271" s="75"/>
      <c r="K271" s="75"/>
      <c r="L271" s="75"/>
      <c r="M271" s="75"/>
      <c r="N271" s="75"/>
      <c r="O271" s="75"/>
      <c r="P271" s="77"/>
      <c r="Q271" s="77"/>
      <c r="R271" s="77"/>
      <c r="S271" s="77"/>
      <c r="T271" s="77"/>
      <c r="U271" s="77"/>
      <c r="V271" s="77"/>
      <c r="W271" s="75"/>
      <c r="X271" s="75"/>
      <c r="Y271" s="75"/>
      <c r="Z271" s="75"/>
      <c r="AA271" s="75"/>
      <c r="AB271" s="75"/>
      <c r="AC271" s="75"/>
      <c r="AD271" s="75"/>
    </row>
    <row r="272" spans="1:30" x14ac:dyDescent="0.25">
      <c r="A272" s="75"/>
      <c r="B272" s="75"/>
      <c r="C272" s="75"/>
      <c r="D272" s="75"/>
      <c r="E272" s="75"/>
      <c r="F272" s="75"/>
      <c r="G272" s="75"/>
      <c r="H272" s="75"/>
      <c r="I272" s="75"/>
      <c r="J272" s="75"/>
      <c r="K272" s="75"/>
      <c r="L272" s="75"/>
      <c r="M272" s="75"/>
      <c r="N272" s="75"/>
      <c r="O272" s="75"/>
      <c r="P272" s="77"/>
      <c r="Q272" s="77"/>
      <c r="R272" s="77"/>
      <c r="S272" s="77"/>
      <c r="T272" s="77"/>
      <c r="U272" s="77"/>
      <c r="V272" s="77"/>
      <c r="W272" s="75"/>
      <c r="X272" s="75"/>
      <c r="Y272" s="75"/>
      <c r="Z272" s="75"/>
      <c r="AA272" s="75"/>
      <c r="AB272" s="75"/>
      <c r="AC272" s="75"/>
      <c r="AD272" s="75"/>
    </row>
    <row r="273" spans="1:30" x14ac:dyDescent="0.25">
      <c r="A273" s="75"/>
      <c r="B273" s="75"/>
      <c r="C273" s="75"/>
      <c r="D273" s="75"/>
      <c r="E273" s="75"/>
      <c r="F273" s="75"/>
      <c r="G273" s="75"/>
      <c r="H273" s="75"/>
      <c r="I273" s="75"/>
      <c r="J273" s="75"/>
      <c r="K273" s="75"/>
      <c r="L273" s="75"/>
      <c r="M273" s="75"/>
      <c r="N273" s="75"/>
      <c r="O273" s="75"/>
      <c r="P273" s="77"/>
      <c r="Q273" s="77"/>
      <c r="R273" s="77"/>
      <c r="S273" s="77"/>
      <c r="T273" s="77"/>
      <c r="U273" s="77"/>
      <c r="V273" s="77"/>
      <c r="W273" s="75"/>
      <c r="X273" s="75"/>
      <c r="Y273" s="75"/>
      <c r="Z273" s="75"/>
      <c r="AA273" s="75"/>
      <c r="AB273" s="75"/>
      <c r="AC273" s="75"/>
      <c r="AD273" s="75"/>
    </row>
    <row r="274" spans="1:30" x14ac:dyDescent="0.25">
      <c r="A274" s="75"/>
      <c r="B274" s="75"/>
      <c r="C274" s="75"/>
      <c r="D274" s="75"/>
      <c r="E274" s="75"/>
      <c r="F274" s="75"/>
      <c r="G274" s="75"/>
      <c r="H274" s="75"/>
      <c r="I274" s="75"/>
      <c r="J274" s="75"/>
      <c r="K274" s="75"/>
      <c r="L274" s="75"/>
      <c r="M274" s="75"/>
      <c r="N274" s="75"/>
      <c r="O274" s="75"/>
      <c r="P274" s="77"/>
      <c r="Q274" s="77"/>
      <c r="R274" s="77"/>
      <c r="S274" s="77"/>
      <c r="T274" s="77"/>
      <c r="U274" s="77"/>
      <c r="V274" s="77"/>
      <c r="W274" s="75"/>
      <c r="X274" s="75"/>
      <c r="Y274" s="75"/>
      <c r="Z274" s="75"/>
      <c r="AA274" s="75"/>
      <c r="AB274" s="75"/>
      <c r="AC274" s="75"/>
      <c r="AD274" s="75"/>
    </row>
    <row r="275" spans="1:30" x14ac:dyDescent="0.25">
      <c r="A275" s="75"/>
      <c r="B275" s="75"/>
      <c r="C275" s="75"/>
      <c r="D275" s="75"/>
      <c r="E275" s="75"/>
      <c r="F275" s="75"/>
      <c r="G275" s="75"/>
      <c r="H275" s="75"/>
      <c r="I275" s="75"/>
      <c r="J275" s="75"/>
      <c r="K275" s="75"/>
      <c r="L275" s="75"/>
      <c r="M275" s="75"/>
      <c r="N275" s="75"/>
      <c r="O275" s="75"/>
      <c r="P275" s="77"/>
      <c r="Q275" s="77"/>
      <c r="R275" s="77"/>
      <c r="S275" s="77"/>
      <c r="T275" s="77"/>
      <c r="U275" s="77"/>
      <c r="V275" s="77"/>
      <c r="W275" s="75"/>
      <c r="X275" s="75"/>
      <c r="Y275" s="75"/>
      <c r="Z275" s="75"/>
      <c r="AA275" s="75"/>
      <c r="AB275" s="75"/>
      <c r="AC275" s="75"/>
      <c r="AD275" s="75"/>
    </row>
    <row r="276" spans="1:30" x14ac:dyDescent="0.25">
      <c r="A276" s="75"/>
      <c r="B276" s="75"/>
      <c r="C276" s="75"/>
      <c r="D276" s="75"/>
      <c r="E276" s="75"/>
      <c r="F276" s="75"/>
      <c r="G276" s="75"/>
      <c r="H276" s="75"/>
      <c r="I276" s="75"/>
      <c r="J276" s="75"/>
      <c r="K276" s="75"/>
      <c r="L276" s="75"/>
      <c r="M276" s="75"/>
      <c r="N276" s="75"/>
      <c r="O276" s="75"/>
      <c r="P276" s="77"/>
      <c r="Q276" s="77"/>
      <c r="R276" s="77"/>
      <c r="S276" s="77"/>
      <c r="T276" s="77"/>
      <c r="U276" s="77"/>
      <c r="V276" s="77"/>
      <c r="W276" s="75"/>
      <c r="X276" s="75"/>
      <c r="Y276" s="75"/>
      <c r="Z276" s="75"/>
      <c r="AA276" s="75"/>
      <c r="AB276" s="75"/>
      <c r="AC276" s="75"/>
      <c r="AD276" s="75"/>
    </row>
    <row r="277" spans="1:30" x14ac:dyDescent="0.25">
      <c r="A277" s="75"/>
      <c r="B277" s="75"/>
      <c r="C277" s="75"/>
      <c r="D277" s="75"/>
      <c r="E277" s="75"/>
      <c r="F277" s="75"/>
      <c r="G277" s="75"/>
      <c r="H277" s="75"/>
      <c r="I277" s="75"/>
      <c r="J277" s="75"/>
      <c r="K277" s="75"/>
      <c r="L277" s="75"/>
      <c r="M277" s="75"/>
      <c r="N277" s="75"/>
      <c r="O277" s="75"/>
      <c r="P277" s="77"/>
      <c r="Q277" s="77"/>
      <c r="R277" s="77"/>
      <c r="S277" s="77"/>
      <c r="T277" s="77"/>
      <c r="U277" s="77"/>
      <c r="V277" s="77"/>
      <c r="W277" s="75"/>
      <c r="X277" s="75"/>
      <c r="Y277" s="75"/>
      <c r="Z277" s="75"/>
      <c r="AA277" s="75"/>
      <c r="AB277" s="75"/>
      <c r="AC277" s="75"/>
      <c r="AD277" s="75"/>
    </row>
    <row r="278" spans="1:30" x14ac:dyDescent="0.25">
      <c r="A278" s="75"/>
      <c r="B278" s="75"/>
      <c r="C278" s="75"/>
      <c r="D278" s="75"/>
      <c r="E278" s="75"/>
      <c r="F278" s="75"/>
      <c r="G278" s="75"/>
      <c r="H278" s="75"/>
      <c r="I278" s="75"/>
      <c r="J278" s="75"/>
      <c r="K278" s="75"/>
      <c r="L278" s="75"/>
      <c r="M278" s="75"/>
      <c r="N278" s="75"/>
      <c r="O278" s="75"/>
      <c r="P278" s="77"/>
      <c r="Q278" s="77"/>
      <c r="R278" s="77"/>
      <c r="S278" s="77"/>
      <c r="T278" s="77"/>
      <c r="U278" s="77"/>
      <c r="V278" s="77"/>
      <c r="W278" s="75"/>
      <c r="X278" s="75"/>
      <c r="Y278" s="75"/>
      <c r="Z278" s="75"/>
      <c r="AA278" s="75"/>
      <c r="AB278" s="75"/>
      <c r="AC278" s="75"/>
      <c r="AD278" s="75"/>
    </row>
    <row r="279" spans="1:30" x14ac:dyDescent="0.25">
      <c r="A279" s="75"/>
      <c r="B279" s="75"/>
      <c r="C279" s="75"/>
      <c r="D279" s="75"/>
      <c r="E279" s="75"/>
      <c r="F279" s="75"/>
      <c r="G279" s="75"/>
      <c r="H279" s="75"/>
      <c r="I279" s="75"/>
      <c r="J279" s="75"/>
      <c r="K279" s="75"/>
      <c r="L279" s="75"/>
      <c r="M279" s="75"/>
      <c r="N279" s="75"/>
      <c r="O279" s="75"/>
      <c r="P279" s="77"/>
      <c r="Q279" s="77"/>
      <c r="R279" s="77"/>
      <c r="S279" s="77"/>
      <c r="T279" s="77"/>
      <c r="U279" s="77"/>
      <c r="V279" s="77"/>
      <c r="W279" s="75"/>
      <c r="X279" s="75"/>
      <c r="Y279" s="75"/>
      <c r="Z279" s="75"/>
      <c r="AA279" s="75"/>
      <c r="AB279" s="75"/>
      <c r="AC279" s="75"/>
      <c r="AD279" s="75"/>
    </row>
    <row r="280" spans="1:30" x14ac:dyDescent="0.25">
      <c r="A280" s="75"/>
      <c r="B280" s="75"/>
      <c r="C280" s="75"/>
      <c r="D280" s="75"/>
      <c r="E280" s="75"/>
      <c r="F280" s="75"/>
      <c r="G280" s="75"/>
      <c r="H280" s="75"/>
      <c r="I280" s="75"/>
      <c r="J280" s="75"/>
      <c r="K280" s="75"/>
      <c r="L280" s="75"/>
      <c r="M280" s="75"/>
      <c r="N280" s="75"/>
      <c r="O280" s="75"/>
      <c r="P280" s="77"/>
      <c r="Q280" s="77"/>
      <c r="R280" s="77"/>
      <c r="S280" s="77"/>
      <c r="T280" s="77"/>
      <c r="U280" s="77"/>
      <c r="V280" s="77"/>
      <c r="W280" s="75"/>
      <c r="X280" s="75"/>
      <c r="Y280" s="75"/>
      <c r="Z280" s="75"/>
      <c r="AA280" s="75"/>
      <c r="AB280" s="75"/>
      <c r="AC280" s="75"/>
      <c r="AD280" s="75"/>
    </row>
    <row r="281" spans="1:30" x14ac:dyDescent="0.25">
      <c r="A281" s="75"/>
      <c r="B281" s="75"/>
      <c r="C281" s="75"/>
      <c r="D281" s="75"/>
      <c r="E281" s="75"/>
      <c r="F281" s="75"/>
      <c r="G281" s="75"/>
      <c r="H281" s="75"/>
      <c r="I281" s="75"/>
      <c r="J281" s="75"/>
      <c r="K281" s="75"/>
      <c r="L281" s="75"/>
      <c r="M281" s="75"/>
      <c r="N281" s="75"/>
      <c r="O281" s="75"/>
      <c r="P281" s="77"/>
      <c r="Q281" s="77"/>
      <c r="R281" s="77"/>
      <c r="S281" s="77"/>
      <c r="T281" s="77"/>
      <c r="U281" s="77"/>
      <c r="V281" s="77"/>
      <c r="W281" s="75"/>
      <c r="X281" s="75"/>
      <c r="Y281" s="75"/>
      <c r="Z281" s="75"/>
      <c r="AA281" s="75"/>
      <c r="AB281" s="75"/>
      <c r="AC281" s="75"/>
      <c r="AD281" s="75"/>
    </row>
    <row r="282" spans="1:30" x14ac:dyDescent="0.25">
      <c r="A282" s="75"/>
      <c r="B282" s="75"/>
      <c r="C282" s="75"/>
      <c r="D282" s="75"/>
      <c r="E282" s="75"/>
      <c r="F282" s="75"/>
      <c r="G282" s="75"/>
      <c r="H282" s="75"/>
      <c r="I282" s="75"/>
      <c r="J282" s="75"/>
      <c r="K282" s="75"/>
      <c r="L282" s="75"/>
      <c r="M282" s="75"/>
      <c r="N282" s="75"/>
      <c r="O282" s="75"/>
      <c r="P282" s="77"/>
      <c r="Q282" s="77"/>
      <c r="R282" s="77"/>
      <c r="S282" s="77"/>
      <c r="T282" s="77"/>
      <c r="U282" s="77"/>
      <c r="V282" s="77"/>
      <c r="W282" s="75"/>
      <c r="X282" s="75"/>
      <c r="Y282" s="75"/>
      <c r="Z282" s="75"/>
      <c r="AA282" s="75"/>
      <c r="AB282" s="75"/>
      <c r="AC282" s="75"/>
      <c r="AD282" s="75"/>
    </row>
    <row r="283" spans="1:30" x14ac:dyDescent="0.25">
      <c r="A283" s="75"/>
      <c r="B283" s="75"/>
      <c r="C283" s="75"/>
      <c r="D283" s="75"/>
      <c r="E283" s="75"/>
      <c r="F283" s="75"/>
      <c r="G283" s="75"/>
      <c r="H283" s="75"/>
      <c r="I283" s="75"/>
      <c r="J283" s="75"/>
      <c r="K283" s="75"/>
      <c r="L283" s="75"/>
      <c r="M283" s="75"/>
      <c r="N283" s="75"/>
      <c r="O283" s="75"/>
      <c r="P283" s="77"/>
      <c r="Q283" s="77"/>
      <c r="R283" s="77"/>
      <c r="S283" s="77"/>
      <c r="T283" s="77"/>
      <c r="U283" s="77"/>
      <c r="V283" s="77"/>
      <c r="W283" s="75"/>
      <c r="X283" s="75"/>
      <c r="Y283" s="75"/>
      <c r="Z283" s="75"/>
      <c r="AA283" s="75"/>
      <c r="AB283" s="75"/>
      <c r="AC283" s="75"/>
      <c r="AD283" s="75"/>
    </row>
    <row r="284" spans="1:30" x14ac:dyDescent="0.25">
      <c r="A284" s="75"/>
      <c r="B284" s="75"/>
      <c r="C284" s="75"/>
      <c r="D284" s="75"/>
      <c r="E284" s="75"/>
      <c r="F284" s="75"/>
      <c r="G284" s="75"/>
      <c r="H284" s="75"/>
      <c r="I284" s="75"/>
      <c r="J284" s="75"/>
      <c r="K284" s="75"/>
      <c r="L284" s="75"/>
      <c r="M284" s="75"/>
      <c r="N284" s="75"/>
      <c r="O284" s="75"/>
      <c r="P284" s="77"/>
      <c r="Q284" s="77"/>
      <c r="R284" s="77"/>
      <c r="S284" s="77"/>
      <c r="T284" s="77"/>
      <c r="U284" s="77"/>
      <c r="V284" s="77"/>
      <c r="W284" s="75"/>
      <c r="X284" s="75"/>
      <c r="Y284" s="75"/>
      <c r="Z284" s="75"/>
      <c r="AA284" s="75"/>
      <c r="AB284" s="75"/>
      <c r="AC284" s="75"/>
      <c r="AD284" s="75"/>
    </row>
    <row r="285" spans="1:30" x14ac:dyDescent="0.25">
      <c r="A285" s="75"/>
      <c r="B285" s="75"/>
      <c r="C285" s="75"/>
      <c r="D285" s="75"/>
      <c r="E285" s="75"/>
      <c r="F285" s="75"/>
      <c r="G285" s="75"/>
      <c r="H285" s="75"/>
      <c r="I285" s="75"/>
      <c r="J285" s="75"/>
      <c r="K285" s="75"/>
      <c r="L285" s="75"/>
      <c r="M285" s="75"/>
      <c r="N285" s="75"/>
      <c r="O285" s="75"/>
      <c r="P285" s="77"/>
      <c r="Q285" s="77"/>
      <c r="R285" s="77"/>
      <c r="S285" s="77"/>
      <c r="T285" s="77"/>
      <c r="U285" s="77"/>
      <c r="V285" s="77"/>
      <c r="W285" s="75"/>
      <c r="X285" s="75"/>
      <c r="Y285" s="75"/>
      <c r="Z285" s="75"/>
      <c r="AA285" s="75"/>
      <c r="AB285" s="75"/>
      <c r="AC285" s="75"/>
      <c r="AD285" s="75"/>
    </row>
    <row r="286" spans="1:30" x14ac:dyDescent="0.25">
      <c r="A286" s="75"/>
      <c r="B286" s="75"/>
      <c r="C286" s="75"/>
      <c r="D286" s="75"/>
      <c r="E286" s="75"/>
      <c r="F286" s="75"/>
      <c r="G286" s="75"/>
      <c r="H286" s="75"/>
      <c r="I286" s="75"/>
      <c r="J286" s="75"/>
      <c r="K286" s="75"/>
      <c r="L286" s="75"/>
      <c r="M286" s="75"/>
      <c r="N286" s="75"/>
      <c r="O286" s="75"/>
      <c r="P286" s="77"/>
      <c r="Q286" s="77"/>
      <c r="R286" s="77"/>
      <c r="S286" s="77"/>
      <c r="T286" s="77"/>
      <c r="U286" s="77"/>
      <c r="V286" s="77"/>
      <c r="W286" s="75"/>
      <c r="X286" s="75"/>
      <c r="Y286" s="75"/>
      <c r="Z286" s="75"/>
      <c r="AA286" s="75"/>
      <c r="AB286" s="75"/>
      <c r="AC286" s="75"/>
      <c r="AD286" s="75"/>
    </row>
    <row r="287" spans="1:30" x14ac:dyDescent="0.25">
      <c r="A287" s="75"/>
      <c r="B287" s="75"/>
      <c r="C287" s="75"/>
      <c r="D287" s="75"/>
      <c r="E287" s="75"/>
      <c r="F287" s="75"/>
      <c r="G287" s="75"/>
      <c r="H287" s="75"/>
      <c r="I287" s="75"/>
      <c r="J287" s="75"/>
      <c r="K287" s="75"/>
      <c r="L287" s="75"/>
      <c r="M287" s="75"/>
      <c r="N287" s="75"/>
      <c r="O287" s="75"/>
      <c r="P287" s="77"/>
      <c r="Q287" s="77"/>
      <c r="R287" s="77"/>
      <c r="S287" s="77"/>
      <c r="T287" s="77"/>
      <c r="U287" s="77"/>
      <c r="V287" s="77"/>
      <c r="W287" s="75"/>
      <c r="X287" s="75"/>
      <c r="Y287" s="75"/>
      <c r="Z287" s="75"/>
      <c r="AA287" s="75"/>
      <c r="AB287" s="75"/>
      <c r="AC287" s="75"/>
      <c r="AD287" s="75"/>
    </row>
    <row r="288" spans="1:30" x14ac:dyDescent="0.25">
      <c r="A288" s="75"/>
      <c r="B288" s="75"/>
      <c r="C288" s="75"/>
      <c r="D288" s="75"/>
      <c r="E288" s="75"/>
      <c r="F288" s="75"/>
      <c r="G288" s="75"/>
      <c r="H288" s="75"/>
      <c r="I288" s="75"/>
      <c r="J288" s="75"/>
      <c r="K288" s="75"/>
      <c r="L288" s="75"/>
      <c r="M288" s="75"/>
      <c r="N288" s="75"/>
      <c r="O288" s="75"/>
      <c r="P288" s="77"/>
      <c r="Q288" s="77"/>
      <c r="R288" s="77"/>
      <c r="S288" s="77"/>
      <c r="T288" s="77"/>
      <c r="U288" s="77"/>
      <c r="V288" s="77"/>
      <c r="W288" s="75"/>
      <c r="X288" s="75"/>
      <c r="Y288" s="75"/>
      <c r="Z288" s="75"/>
      <c r="AA288" s="75"/>
      <c r="AB288" s="75"/>
      <c r="AC288" s="75"/>
      <c r="AD288" s="75"/>
    </row>
    <row r="289" spans="1:30" x14ac:dyDescent="0.25">
      <c r="A289" s="75"/>
      <c r="B289" s="75"/>
      <c r="C289" s="75"/>
      <c r="D289" s="75"/>
      <c r="E289" s="75"/>
      <c r="F289" s="75"/>
      <c r="G289" s="75"/>
      <c r="H289" s="75"/>
      <c r="I289" s="75"/>
      <c r="J289" s="75"/>
      <c r="K289" s="75"/>
      <c r="L289" s="75"/>
      <c r="M289" s="75"/>
      <c r="N289" s="75"/>
      <c r="O289" s="75"/>
      <c r="P289" s="77"/>
      <c r="Q289" s="77"/>
      <c r="R289" s="77"/>
      <c r="S289" s="77"/>
      <c r="T289" s="77"/>
      <c r="U289" s="77"/>
      <c r="V289" s="77"/>
      <c r="W289" s="75"/>
      <c r="X289" s="75"/>
      <c r="Y289" s="75"/>
      <c r="Z289" s="75"/>
      <c r="AA289" s="75"/>
      <c r="AB289" s="75"/>
      <c r="AC289" s="75"/>
      <c r="AD289" s="75"/>
    </row>
    <row r="290" spans="1:30" x14ac:dyDescent="0.25">
      <c r="A290" s="75"/>
      <c r="B290" s="75"/>
      <c r="C290" s="75"/>
      <c r="D290" s="75"/>
      <c r="E290" s="75"/>
      <c r="F290" s="75"/>
      <c r="G290" s="75"/>
      <c r="H290" s="75"/>
      <c r="I290" s="75"/>
      <c r="J290" s="75"/>
      <c r="K290" s="75"/>
      <c r="L290" s="75"/>
      <c r="M290" s="75"/>
      <c r="N290" s="75"/>
      <c r="O290" s="75"/>
      <c r="P290" s="77"/>
      <c r="Q290" s="77"/>
      <c r="R290" s="77"/>
      <c r="S290" s="77"/>
      <c r="T290" s="77"/>
      <c r="U290" s="77"/>
      <c r="V290" s="77"/>
      <c r="W290" s="75"/>
      <c r="X290" s="75"/>
      <c r="Y290" s="75"/>
      <c r="Z290" s="75"/>
      <c r="AA290" s="75"/>
      <c r="AB290" s="75"/>
      <c r="AC290" s="75"/>
      <c r="AD290" s="75"/>
    </row>
    <row r="291" spans="1:30" x14ac:dyDescent="0.25">
      <c r="A291" s="75"/>
      <c r="B291" s="75"/>
      <c r="C291" s="75"/>
      <c r="D291" s="75"/>
      <c r="E291" s="75"/>
      <c r="F291" s="75"/>
      <c r="G291" s="75"/>
      <c r="H291" s="75"/>
      <c r="I291" s="75"/>
      <c r="J291" s="75"/>
      <c r="K291" s="75"/>
      <c r="L291" s="75"/>
      <c r="M291" s="75"/>
      <c r="N291" s="75"/>
      <c r="O291" s="75"/>
      <c r="P291" s="77"/>
      <c r="Q291" s="77"/>
      <c r="R291" s="77"/>
      <c r="S291" s="77"/>
      <c r="T291" s="77"/>
      <c r="U291" s="77"/>
      <c r="V291" s="77"/>
      <c r="W291" s="75"/>
      <c r="X291" s="75"/>
      <c r="Y291" s="75"/>
      <c r="Z291" s="75"/>
      <c r="AA291" s="75"/>
      <c r="AB291" s="75"/>
      <c r="AC291" s="75"/>
      <c r="AD291" s="75"/>
    </row>
    <row r="292" spans="1:30" x14ac:dyDescent="0.25">
      <c r="A292" s="75"/>
      <c r="B292" s="75"/>
      <c r="C292" s="75"/>
      <c r="D292" s="75"/>
      <c r="E292" s="75"/>
      <c r="F292" s="75"/>
      <c r="G292" s="75"/>
      <c r="H292" s="75"/>
      <c r="I292" s="75"/>
      <c r="J292" s="75"/>
      <c r="K292" s="75"/>
      <c r="L292" s="75"/>
      <c r="M292" s="75"/>
      <c r="N292" s="75"/>
      <c r="O292" s="75"/>
      <c r="P292" s="77"/>
      <c r="Q292" s="77"/>
      <c r="R292" s="77"/>
      <c r="S292" s="77"/>
      <c r="T292" s="77"/>
      <c r="U292" s="77"/>
      <c r="V292" s="77"/>
      <c r="W292" s="75"/>
      <c r="X292" s="75"/>
      <c r="Y292" s="75"/>
      <c r="Z292" s="75"/>
      <c r="AA292" s="75"/>
      <c r="AB292" s="75"/>
      <c r="AC292" s="75"/>
      <c r="AD292" s="75"/>
    </row>
    <row r="293" spans="1:30" x14ac:dyDescent="0.25">
      <c r="A293" s="75"/>
      <c r="B293" s="75"/>
      <c r="C293" s="75"/>
      <c r="D293" s="75"/>
      <c r="E293" s="75"/>
      <c r="F293" s="75"/>
      <c r="G293" s="75"/>
      <c r="H293" s="75"/>
      <c r="I293" s="75"/>
      <c r="J293" s="75"/>
      <c r="K293" s="75"/>
      <c r="L293" s="75"/>
      <c r="M293" s="75"/>
      <c r="N293" s="75"/>
      <c r="O293" s="75"/>
      <c r="P293" s="77"/>
      <c r="Q293" s="77"/>
      <c r="R293" s="77"/>
      <c r="S293" s="77"/>
      <c r="T293" s="77"/>
      <c r="U293" s="77"/>
      <c r="V293" s="77"/>
      <c r="W293" s="75"/>
      <c r="X293" s="75"/>
      <c r="Y293" s="75"/>
      <c r="Z293" s="75"/>
      <c r="AA293" s="75"/>
      <c r="AB293" s="75"/>
      <c r="AC293" s="75"/>
      <c r="AD293" s="75"/>
    </row>
    <row r="294" spans="1:30" x14ac:dyDescent="0.25">
      <c r="A294" s="75"/>
      <c r="B294" s="75"/>
      <c r="C294" s="75"/>
      <c r="D294" s="75"/>
      <c r="E294" s="75"/>
      <c r="F294" s="75"/>
      <c r="G294" s="75"/>
      <c r="H294" s="75"/>
      <c r="I294" s="75"/>
      <c r="J294" s="75"/>
      <c r="K294" s="75"/>
      <c r="L294" s="75"/>
      <c r="M294" s="75"/>
      <c r="N294" s="75"/>
      <c r="O294" s="75"/>
      <c r="P294" s="77"/>
      <c r="Q294" s="77"/>
      <c r="R294" s="77"/>
      <c r="S294" s="77"/>
      <c r="T294" s="77"/>
      <c r="U294" s="77"/>
      <c r="V294" s="77"/>
      <c r="W294" s="75"/>
      <c r="X294" s="75"/>
      <c r="Y294" s="75"/>
      <c r="Z294" s="75"/>
      <c r="AA294" s="75"/>
      <c r="AB294" s="75"/>
      <c r="AC294" s="75"/>
      <c r="AD294" s="75"/>
    </row>
    <row r="295" spans="1:30" x14ac:dyDescent="0.25">
      <c r="A295" s="75"/>
      <c r="B295" s="75"/>
      <c r="C295" s="75"/>
      <c r="D295" s="75"/>
      <c r="E295" s="75"/>
      <c r="F295" s="75"/>
      <c r="G295" s="75"/>
      <c r="H295" s="75"/>
      <c r="I295" s="75"/>
      <c r="J295" s="75"/>
      <c r="K295" s="75"/>
      <c r="L295" s="75"/>
      <c r="M295" s="75"/>
      <c r="N295" s="75"/>
      <c r="O295" s="75"/>
      <c r="P295" s="77"/>
      <c r="Q295" s="77"/>
      <c r="R295" s="77"/>
      <c r="S295" s="77"/>
      <c r="T295" s="77"/>
      <c r="U295" s="77"/>
      <c r="V295" s="77"/>
      <c r="W295" s="75"/>
      <c r="X295" s="75"/>
      <c r="Y295" s="75"/>
      <c r="Z295" s="75"/>
      <c r="AA295" s="75"/>
      <c r="AB295" s="75"/>
      <c r="AC295" s="75"/>
      <c r="AD295" s="75"/>
    </row>
    <row r="296" spans="1:30" x14ac:dyDescent="0.25">
      <c r="A296" s="75"/>
      <c r="B296" s="75"/>
      <c r="C296" s="75"/>
      <c r="D296" s="75"/>
      <c r="E296" s="75"/>
      <c r="F296" s="75"/>
      <c r="G296" s="75"/>
      <c r="H296" s="75"/>
      <c r="I296" s="75"/>
      <c r="J296" s="75"/>
      <c r="K296" s="75"/>
      <c r="L296" s="75"/>
      <c r="M296" s="75"/>
      <c r="N296" s="75"/>
      <c r="O296" s="75"/>
      <c r="P296" s="77"/>
      <c r="Q296" s="77"/>
      <c r="R296" s="77"/>
      <c r="S296" s="77"/>
      <c r="T296" s="77"/>
      <c r="U296" s="77"/>
      <c r="V296" s="77"/>
      <c r="W296" s="75"/>
      <c r="X296" s="75"/>
      <c r="Y296" s="75"/>
      <c r="Z296" s="75"/>
      <c r="AA296" s="75"/>
      <c r="AB296" s="75"/>
      <c r="AC296" s="75"/>
      <c r="AD296" s="75"/>
    </row>
    <row r="297" spans="1:30" x14ac:dyDescent="0.25">
      <c r="A297" s="75"/>
      <c r="B297" s="75"/>
      <c r="C297" s="75"/>
      <c r="D297" s="75"/>
      <c r="E297" s="75"/>
      <c r="F297" s="75"/>
      <c r="G297" s="75"/>
      <c r="H297" s="75"/>
      <c r="I297" s="75"/>
      <c r="J297" s="75"/>
      <c r="K297" s="75"/>
      <c r="L297" s="75"/>
      <c r="M297" s="75"/>
      <c r="N297" s="75"/>
      <c r="O297" s="75"/>
      <c r="P297" s="77"/>
      <c r="Q297" s="77"/>
      <c r="R297" s="77"/>
      <c r="S297" s="77"/>
      <c r="T297" s="77"/>
      <c r="U297" s="77"/>
      <c r="V297" s="77"/>
      <c r="W297" s="75"/>
      <c r="X297" s="75"/>
      <c r="Y297" s="75"/>
      <c r="Z297" s="75"/>
      <c r="AA297" s="75"/>
      <c r="AB297" s="75"/>
      <c r="AC297" s="75"/>
      <c r="AD297" s="75"/>
    </row>
    <row r="298" spans="1:30" x14ac:dyDescent="0.25">
      <c r="A298" s="75"/>
      <c r="B298" s="75"/>
      <c r="C298" s="75"/>
      <c r="D298" s="75"/>
      <c r="E298" s="75"/>
      <c r="F298" s="75"/>
      <c r="G298" s="75"/>
      <c r="H298" s="75"/>
      <c r="I298" s="75"/>
      <c r="J298" s="75"/>
      <c r="K298" s="75"/>
      <c r="L298" s="75"/>
      <c r="M298" s="75"/>
      <c r="N298" s="75"/>
      <c r="O298" s="75"/>
      <c r="P298" s="77"/>
      <c r="Q298" s="77"/>
      <c r="R298" s="77"/>
      <c r="S298" s="77"/>
      <c r="T298" s="77"/>
      <c r="U298" s="77"/>
      <c r="V298" s="77"/>
      <c r="W298" s="75"/>
      <c r="X298" s="75"/>
      <c r="Y298" s="75"/>
      <c r="Z298" s="75"/>
      <c r="AA298" s="75"/>
      <c r="AB298" s="75"/>
      <c r="AC298" s="75"/>
      <c r="AD298" s="75"/>
    </row>
    <row r="299" spans="1:30" x14ac:dyDescent="0.25">
      <c r="A299" s="75"/>
      <c r="B299" s="75"/>
      <c r="C299" s="75"/>
      <c r="D299" s="75"/>
      <c r="E299" s="75"/>
      <c r="F299" s="75"/>
      <c r="G299" s="75"/>
      <c r="H299" s="75"/>
      <c r="I299" s="75"/>
      <c r="J299" s="75"/>
      <c r="K299" s="75"/>
      <c r="L299" s="75"/>
      <c r="M299" s="75"/>
      <c r="N299" s="75"/>
      <c r="O299" s="75"/>
      <c r="P299" s="77"/>
      <c r="Q299" s="77"/>
      <c r="R299" s="77"/>
      <c r="S299" s="77"/>
      <c r="T299" s="77"/>
      <c r="U299" s="77"/>
      <c r="V299" s="77"/>
      <c r="W299" s="75"/>
      <c r="X299" s="75"/>
      <c r="Y299" s="75"/>
      <c r="Z299" s="75"/>
      <c r="AA299" s="75"/>
      <c r="AB299" s="75"/>
      <c r="AC299" s="75"/>
      <c r="AD299" s="75"/>
    </row>
    <row r="300" spans="1:30" x14ac:dyDescent="0.25">
      <c r="A300" s="75"/>
      <c r="B300" s="75"/>
      <c r="C300" s="75"/>
      <c r="D300" s="75"/>
      <c r="E300" s="75"/>
      <c r="F300" s="75"/>
      <c r="G300" s="75"/>
      <c r="H300" s="75"/>
      <c r="I300" s="75"/>
      <c r="J300" s="75"/>
      <c r="K300" s="75"/>
      <c r="L300" s="75"/>
      <c r="M300" s="75"/>
      <c r="N300" s="75"/>
      <c r="O300" s="75"/>
      <c r="P300" s="77"/>
      <c r="Q300" s="77"/>
      <c r="R300" s="77"/>
      <c r="S300" s="77"/>
      <c r="T300" s="77"/>
      <c r="U300" s="77"/>
      <c r="V300" s="77"/>
      <c r="W300" s="75"/>
      <c r="X300" s="75"/>
      <c r="Y300" s="75"/>
      <c r="Z300" s="75"/>
      <c r="AA300" s="75"/>
      <c r="AB300" s="75"/>
      <c r="AC300" s="75"/>
      <c r="AD300" s="75"/>
    </row>
    <row r="301" spans="1:30" x14ac:dyDescent="0.25">
      <c r="A301" s="75"/>
      <c r="B301" s="75"/>
      <c r="C301" s="75"/>
      <c r="D301" s="75"/>
      <c r="E301" s="75"/>
      <c r="F301" s="75"/>
      <c r="G301" s="75"/>
      <c r="H301" s="75"/>
      <c r="I301" s="75"/>
      <c r="J301" s="75"/>
      <c r="K301" s="75"/>
      <c r="L301" s="75"/>
      <c r="M301" s="75"/>
      <c r="N301" s="75"/>
      <c r="O301" s="75"/>
      <c r="P301" s="77"/>
      <c r="Q301" s="77"/>
      <c r="R301" s="77"/>
      <c r="S301" s="77"/>
      <c r="T301" s="77"/>
      <c r="U301" s="77"/>
      <c r="V301" s="77"/>
      <c r="W301" s="75"/>
      <c r="X301" s="75"/>
      <c r="Y301" s="75"/>
      <c r="Z301" s="75"/>
      <c r="AA301" s="75"/>
      <c r="AB301" s="75"/>
      <c r="AC301" s="75"/>
      <c r="AD301" s="75"/>
    </row>
    <row r="302" spans="1:30" x14ac:dyDescent="0.25">
      <c r="A302" s="75"/>
      <c r="B302" s="75"/>
      <c r="C302" s="75"/>
      <c r="D302" s="75"/>
      <c r="E302" s="75"/>
      <c r="F302" s="75"/>
      <c r="G302" s="75"/>
      <c r="H302" s="75"/>
      <c r="I302" s="75"/>
      <c r="J302" s="75"/>
      <c r="K302" s="75"/>
      <c r="L302" s="75"/>
      <c r="M302" s="75"/>
      <c r="N302" s="75"/>
      <c r="O302" s="75"/>
      <c r="P302" s="77"/>
      <c r="Q302" s="77"/>
      <c r="R302" s="77"/>
      <c r="S302" s="77"/>
      <c r="T302" s="77"/>
      <c r="U302" s="77"/>
      <c r="V302" s="77"/>
      <c r="W302" s="75"/>
      <c r="X302" s="75"/>
      <c r="Y302" s="75"/>
      <c r="Z302" s="75"/>
      <c r="AA302" s="75"/>
      <c r="AB302" s="75"/>
      <c r="AC302" s="75"/>
      <c r="AD302" s="75"/>
    </row>
    <row r="303" spans="1:30" x14ac:dyDescent="0.25">
      <c r="A303" s="75"/>
      <c r="B303" s="75"/>
      <c r="C303" s="75"/>
      <c r="D303" s="75"/>
      <c r="E303" s="75"/>
      <c r="F303" s="75"/>
      <c r="G303" s="75"/>
      <c r="H303" s="75"/>
      <c r="I303" s="75"/>
      <c r="J303" s="75"/>
      <c r="K303" s="75"/>
      <c r="L303" s="75"/>
      <c r="M303" s="75"/>
      <c r="N303" s="75"/>
      <c r="O303" s="75"/>
      <c r="P303" s="77"/>
      <c r="Q303" s="77"/>
      <c r="R303" s="77"/>
      <c r="S303" s="77"/>
      <c r="T303" s="77"/>
      <c r="U303" s="77"/>
      <c r="V303" s="77"/>
      <c r="W303" s="75"/>
      <c r="X303" s="75"/>
      <c r="Y303" s="75"/>
      <c r="Z303" s="75"/>
      <c r="AA303" s="75"/>
      <c r="AB303" s="75"/>
      <c r="AC303" s="75"/>
      <c r="AD303" s="75"/>
    </row>
    <row r="304" spans="1:30" x14ac:dyDescent="0.25">
      <c r="A304" s="75"/>
      <c r="B304" s="75"/>
      <c r="C304" s="75"/>
      <c r="D304" s="75"/>
      <c r="E304" s="75"/>
      <c r="F304" s="75"/>
      <c r="G304" s="75"/>
      <c r="H304" s="75"/>
      <c r="I304" s="75"/>
      <c r="J304" s="75"/>
      <c r="K304" s="75"/>
      <c r="L304" s="75"/>
      <c r="M304" s="75"/>
      <c r="N304" s="75"/>
      <c r="O304" s="75"/>
      <c r="P304" s="77"/>
      <c r="Q304" s="77"/>
      <c r="R304" s="77"/>
      <c r="S304" s="77"/>
      <c r="T304" s="77"/>
      <c r="U304" s="77"/>
      <c r="V304" s="77"/>
      <c r="W304" s="75"/>
      <c r="X304" s="75"/>
      <c r="Y304" s="75"/>
      <c r="Z304" s="75"/>
      <c r="AA304" s="75"/>
      <c r="AB304" s="75"/>
      <c r="AC304" s="75"/>
      <c r="AD304" s="75"/>
    </row>
    <row r="305" spans="1:30" x14ac:dyDescent="0.25">
      <c r="A305" s="75"/>
      <c r="B305" s="75"/>
      <c r="C305" s="75"/>
      <c r="D305" s="75"/>
      <c r="E305" s="75"/>
      <c r="F305" s="75"/>
      <c r="G305" s="75"/>
      <c r="H305" s="75"/>
      <c r="I305" s="75"/>
      <c r="J305" s="75"/>
      <c r="K305" s="75"/>
      <c r="L305" s="75"/>
      <c r="M305" s="75"/>
      <c r="N305" s="75"/>
      <c r="O305" s="75"/>
      <c r="P305" s="77"/>
      <c r="Q305" s="77"/>
      <c r="R305" s="77"/>
      <c r="S305" s="77"/>
      <c r="T305" s="77"/>
      <c r="U305" s="77"/>
      <c r="V305" s="77"/>
      <c r="W305" s="75"/>
      <c r="X305" s="75"/>
      <c r="Y305" s="75"/>
      <c r="Z305" s="75"/>
      <c r="AA305" s="75"/>
      <c r="AB305" s="75"/>
      <c r="AC305" s="75"/>
      <c r="AD305" s="75"/>
    </row>
    <row r="306" spans="1:30" x14ac:dyDescent="0.25">
      <c r="A306" s="75"/>
      <c r="B306" s="75"/>
      <c r="C306" s="75"/>
      <c r="D306" s="75"/>
      <c r="E306" s="75"/>
      <c r="F306" s="75"/>
      <c r="G306" s="75"/>
      <c r="H306" s="75"/>
      <c r="I306" s="75"/>
      <c r="J306" s="75"/>
      <c r="K306" s="75"/>
      <c r="L306" s="75"/>
      <c r="M306" s="75"/>
      <c r="N306" s="75"/>
      <c r="O306" s="75"/>
      <c r="P306" s="77"/>
      <c r="Q306" s="77"/>
      <c r="R306" s="77"/>
      <c r="S306" s="77"/>
      <c r="T306" s="77"/>
      <c r="U306" s="77"/>
      <c r="V306" s="77"/>
      <c r="W306" s="75"/>
      <c r="X306" s="75"/>
      <c r="Y306" s="75"/>
      <c r="Z306" s="75"/>
      <c r="AA306" s="75"/>
      <c r="AB306" s="75"/>
      <c r="AC306" s="75"/>
      <c r="AD306" s="75"/>
    </row>
    <row r="307" spans="1:30" x14ac:dyDescent="0.25">
      <c r="A307" s="75"/>
      <c r="B307" s="75"/>
      <c r="C307" s="75"/>
      <c r="D307" s="75"/>
      <c r="E307" s="75"/>
      <c r="F307" s="75"/>
      <c r="G307" s="75"/>
      <c r="H307" s="75"/>
      <c r="I307" s="75"/>
      <c r="J307" s="75"/>
      <c r="K307" s="75"/>
      <c r="L307" s="75"/>
      <c r="M307" s="75"/>
      <c r="N307" s="75"/>
      <c r="O307" s="75"/>
      <c r="P307" s="77"/>
      <c r="Q307" s="77"/>
      <c r="R307" s="77"/>
      <c r="S307" s="77"/>
      <c r="T307" s="77"/>
      <c r="U307" s="77"/>
      <c r="V307" s="77"/>
      <c r="W307" s="75"/>
      <c r="X307" s="75"/>
      <c r="Y307" s="75"/>
      <c r="Z307" s="75"/>
      <c r="AA307" s="75"/>
      <c r="AB307" s="75"/>
      <c r="AC307" s="75"/>
      <c r="AD307" s="75"/>
    </row>
    <row r="308" spans="1:30" x14ac:dyDescent="0.25">
      <c r="A308" s="75"/>
      <c r="B308" s="75"/>
      <c r="C308" s="75"/>
      <c r="D308" s="75"/>
      <c r="E308" s="75"/>
      <c r="F308" s="75"/>
      <c r="G308" s="75"/>
      <c r="H308" s="75"/>
      <c r="I308" s="75"/>
      <c r="J308" s="75"/>
      <c r="K308" s="75"/>
      <c r="L308" s="75"/>
      <c r="M308" s="75"/>
      <c r="N308" s="75"/>
      <c r="O308" s="75"/>
      <c r="P308" s="77"/>
      <c r="Q308" s="77"/>
      <c r="R308" s="77"/>
      <c r="S308" s="77"/>
      <c r="T308" s="77"/>
      <c r="U308" s="77"/>
      <c r="V308" s="77"/>
      <c r="W308" s="75"/>
      <c r="X308" s="75"/>
      <c r="Y308" s="75"/>
      <c r="Z308" s="75"/>
      <c r="AA308" s="75"/>
      <c r="AB308" s="75"/>
      <c r="AC308" s="75"/>
      <c r="AD308" s="75"/>
    </row>
    <row r="309" spans="1:30" x14ac:dyDescent="0.25">
      <c r="A309" s="75"/>
      <c r="B309" s="75"/>
      <c r="C309" s="75"/>
      <c r="D309" s="75"/>
      <c r="E309" s="75"/>
      <c r="F309" s="75"/>
      <c r="G309" s="75"/>
      <c r="H309" s="75"/>
      <c r="I309" s="75"/>
      <c r="J309" s="75"/>
      <c r="K309" s="75"/>
      <c r="L309" s="75"/>
      <c r="M309" s="75"/>
      <c r="N309" s="75"/>
      <c r="O309" s="75"/>
      <c r="P309" s="77"/>
      <c r="Q309" s="77"/>
      <c r="R309" s="77"/>
      <c r="S309" s="77"/>
      <c r="T309" s="77"/>
      <c r="U309" s="77"/>
      <c r="V309" s="77"/>
      <c r="W309" s="75"/>
      <c r="X309" s="75"/>
      <c r="Y309" s="75"/>
      <c r="Z309" s="75"/>
      <c r="AA309" s="75"/>
      <c r="AB309" s="75"/>
      <c r="AC309" s="75"/>
      <c r="AD309" s="75"/>
    </row>
    <row r="310" spans="1:30" x14ac:dyDescent="0.25">
      <c r="A310" s="75"/>
      <c r="B310" s="75"/>
      <c r="C310" s="75"/>
      <c r="D310" s="75"/>
      <c r="E310" s="75"/>
      <c r="F310" s="75"/>
      <c r="G310" s="75"/>
      <c r="H310" s="75"/>
      <c r="I310" s="75"/>
      <c r="J310" s="75"/>
      <c r="K310" s="75"/>
      <c r="L310" s="75"/>
      <c r="M310" s="75"/>
      <c r="N310" s="75"/>
      <c r="O310" s="75"/>
      <c r="P310" s="77"/>
      <c r="Q310" s="77"/>
      <c r="R310" s="77"/>
      <c r="S310" s="77"/>
      <c r="T310" s="77"/>
      <c r="U310" s="77"/>
      <c r="V310" s="77"/>
      <c r="W310" s="75"/>
      <c r="X310" s="75"/>
      <c r="Y310" s="75"/>
      <c r="Z310" s="75"/>
      <c r="AA310" s="75"/>
      <c r="AB310" s="75"/>
      <c r="AC310" s="75"/>
      <c r="AD310" s="75"/>
    </row>
    <row r="311" spans="1:30" x14ac:dyDescent="0.25">
      <c r="A311" s="75"/>
      <c r="B311" s="75"/>
      <c r="C311" s="75"/>
      <c r="D311" s="75"/>
      <c r="E311" s="75"/>
      <c r="F311" s="75"/>
      <c r="G311" s="75"/>
      <c r="H311" s="75"/>
      <c r="I311" s="75"/>
      <c r="J311" s="75"/>
      <c r="K311" s="75"/>
      <c r="L311" s="75"/>
      <c r="M311" s="75"/>
      <c r="N311" s="75"/>
      <c r="O311" s="75"/>
      <c r="P311" s="77"/>
      <c r="Q311" s="77"/>
      <c r="R311" s="77"/>
      <c r="S311" s="77"/>
      <c r="T311" s="77"/>
      <c r="U311" s="77"/>
      <c r="V311" s="77"/>
      <c r="W311" s="75"/>
      <c r="X311" s="75"/>
      <c r="Y311" s="75"/>
      <c r="Z311" s="75"/>
      <c r="AA311" s="75"/>
      <c r="AB311" s="75"/>
      <c r="AC311" s="75"/>
      <c r="AD311" s="75"/>
    </row>
    <row r="312" spans="1:30" x14ac:dyDescent="0.25">
      <c r="A312" s="75"/>
      <c r="B312" s="75"/>
      <c r="C312" s="75"/>
      <c r="D312" s="75"/>
      <c r="E312" s="75"/>
      <c r="F312" s="75"/>
      <c r="G312" s="75"/>
      <c r="H312" s="75"/>
      <c r="I312" s="75"/>
      <c r="J312" s="75"/>
      <c r="K312" s="75"/>
      <c r="L312" s="75"/>
      <c r="M312" s="75"/>
      <c r="N312" s="75"/>
      <c r="O312" s="75"/>
      <c r="P312" s="77"/>
      <c r="Q312" s="77"/>
      <c r="R312" s="77"/>
      <c r="S312" s="77"/>
      <c r="T312" s="77"/>
      <c r="U312" s="77"/>
      <c r="V312" s="77"/>
      <c r="W312" s="75"/>
      <c r="X312" s="75"/>
      <c r="Y312" s="75"/>
      <c r="Z312" s="75"/>
      <c r="AA312" s="75"/>
      <c r="AB312" s="75"/>
      <c r="AC312" s="75"/>
      <c r="AD312" s="75"/>
    </row>
    <row r="313" spans="1:30" x14ac:dyDescent="0.25">
      <c r="A313" s="75"/>
      <c r="B313" s="75"/>
      <c r="C313" s="75"/>
      <c r="D313" s="75"/>
      <c r="E313" s="75"/>
      <c r="F313" s="75"/>
      <c r="G313" s="75"/>
      <c r="H313" s="75"/>
      <c r="I313" s="75"/>
      <c r="J313" s="75"/>
      <c r="K313" s="75"/>
      <c r="L313" s="75"/>
      <c r="M313" s="75"/>
      <c r="N313" s="75"/>
      <c r="O313" s="75"/>
      <c r="P313" s="77"/>
      <c r="Q313" s="77"/>
      <c r="R313" s="77"/>
      <c r="S313" s="77"/>
      <c r="T313" s="77"/>
      <c r="U313" s="77"/>
      <c r="V313" s="77"/>
      <c r="W313" s="75"/>
      <c r="X313" s="75"/>
      <c r="Y313" s="75"/>
      <c r="Z313" s="75"/>
      <c r="AA313" s="75"/>
      <c r="AB313" s="75"/>
      <c r="AC313" s="75"/>
      <c r="AD313" s="75"/>
    </row>
    <row r="314" spans="1:30" x14ac:dyDescent="0.25">
      <c r="A314" s="75"/>
      <c r="B314" s="75"/>
      <c r="C314" s="75"/>
      <c r="D314" s="75"/>
      <c r="E314" s="75"/>
      <c r="F314" s="75"/>
      <c r="G314" s="75"/>
      <c r="H314" s="75"/>
      <c r="I314" s="75"/>
      <c r="J314" s="75"/>
      <c r="K314" s="75"/>
      <c r="L314" s="75"/>
      <c r="M314" s="75"/>
      <c r="N314" s="75"/>
      <c r="O314" s="75"/>
      <c r="P314" s="77"/>
      <c r="Q314" s="77"/>
      <c r="R314" s="77"/>
      <c r="S314" s="77"/>
      <c r="T314" s="77"/>
      <c r="U314" s="77"/>
      <c r="V314" s="77"/>
      <c r="W314" s="75"/>
      <c r="X314" s="75"/>
      <c r="Y314" s="75"/>
      <c r="Z314" s="75"/>
      <c r="AA314" s="75"/>
      <c r="AB314" s="75"/>
      <c r="AC314" s="75"/>
      <c r="AD314" s="75"/>
    </row>
    <row r="315" spans="1:30" x14ac:dyDescent="0.25">
      <c r="A315" s="75"/>
      <c r="B315" s="75"/>
      <c r="C315" s="75"/>
      <c r="D315" s="75"/>
      <c r="E315" s="75"/>
      <c r="F315" s="75"/>
      <c r="G315" s="75"/>
      <c r="H315" s="75"/>
      <c r="I315" s="75"/>
      <c r="J315" s="75"/>
      <c r="K315" s="75"/>
      <c r="L315" s="75"/>
      <c r="M315" s="75"/>
      <c r="N315" s="75"/>
      <c r="O315" s="75"/>
      <c r="P315" s="77"/>
      <c r="Q315" s="77"/>
      <c r="R315" s="77"/>
      <c r="S315" s="77"/>
      <c r="T315" s="77"/>
      <c r="U315" s="77"/>
      <c r="V315" s="77"/>
      <c r="W315" s="75"/>
      <c r="X315" s="75"/>
      <c r="Y315" s="75"/>
      <c r="Z315" s="75"/>
      <c r="AA315" s="75"/>
      <c r="AB315" s="75"/>
      <c r="AC315" s="75"/>
      <c r="AD315" s="75"/>
    </row>
    <row r="316" spans="1:30" x14ac:dyDescent="0.25">
      <c r="A316" s="75"/>
      <c r="B316" s="75"/>
      <c r="C316" s="75"/>
      <c r="D316" s="75"/>
      <c r="E316" s="75"/>
      <c r="F316" s="75"/>
      <c r="G316" s="75"/>
      <c r="H316" s="75"/>
      <c r="I316" s="75"/>
      <c r="J316" s="75"/>
      <c r="K316" s="75"/>
      <c r="L316" s="75"/>
      <c r="M316" s="75"/>
      <c r="N316" s="75"/>
      <c r="O316" s="75"/>
      <c r="P316" s="77"/>
      <c r="Q316" s="77"/>
      <c r="R316" s="77"/>
      <c r="S316" s="77"/>
      <c r="T316" s="77"/>
      <c r="U316" s="77"/>
      <c r="V316" s="77"/>
      <c r="W316" s="75"/>
      <c r="X316" s="75"/>
      <c r="Y316" s="75"/>
      <c r="Z316" s="75"/>
      <c r="AA316" s="75"/>
      <c r="AB316" s="75"/>
      <c r="AC316" s="75"/>
      <c r="AD316" s="75"/>
    </row>
    <row r="317" spans="1:30" x14ac:dyDescent="0.25">
      <c r="A317" s="75"/>
      <c r="B317" s="75"/>
      <c r="C317" s="75"/>
      <c r="D317" s="75"/>
      <c r="E317" s="75"/>
      <c r="F317" s="75"/>
      <c r="G317" s="75"/>
      <c r="H317" s="75"/>
      <c r="I317" s="75"/>
      <c r="J317" s="75"/>
      <c r="K317" s="75"/>
      <c r="L317" s="75"/>
      <c r="M317" s="75"/>
      <c r="N317" s="75"/>
      <c r="O317" s="75"/>
      <c r="P317" s="77"/>
      <c r="Q317" s="77"/>
      <c r="R317" s="77"/>
      <c r="S317" s="77"/>
      <c r="T317" s="77"/>
      <c r="U317" s="77"/>
      <c r="V317" s="77"/>
      <c r="W317" s="75"/>
      <c r="X317" s="75"/>
      <c r="Y317" s="75"/>
      <c r="Z317" s="75"/>
      <c r="AA317" s="75"/>
      <c r="AB317" s="75"/>
      <c r="AC317" s="75"/>
      <c r="AD317" s="75"/>
    </row>
    <row r="318" spans="1:30" x14ac:dyDescent="0.25">
      <c r="A318" s="75"/>
      <c r="B318" s="75"/>
      <c r="C318" s="75"/>
      <c r="D318" s="75"/>
      <c r="E318" s="75"/>
      <c r="F318" s="75"/>
      <c r="G318" s="75"/>
      <c r="H318" s="75"/>
      <c r="I318" s="75"/>
      <c r="J318" s="75"/>
      <c r="K318" s="75"/>
      <c r="L318" s="75"/>
      <c r="M318" s="75"/>
      <c r="N318" s="75"/>
      <c r="O318" s="75"/>
      <c r="P318" s="77"/>
      <c r="Q318" s="77"/>
      <c r="R318" s="77"/>
      <c r="S318" s="77"/>
      <c r="T318" s="77"/>
      <c r="U318" s="77"/>
      <c r="V318" s="77"/>
      <c r="W318" s="75"/>
      <c r="X318" s="75"/>
      <c r="Y318" s="75"/>
      <c r="Z318" s="75"/>
      <c r="AA318" s="75"/>
      <c r="AB318" s="75"/>
      <c r="AC318" s="75"/>
      <c r="AD318" s="75"/>
    </row>
    <row r="319" spans="1:30" x14ac:dyDescent="0.25">
      <c r="A319" s="75"/>
      <c r="B319" s="75"/>
      <c r="C319" s="75"/>
      <c r="D319" s="75"/>
      <c r="E319" s="75"/>
      <c r="F319" s="75"/>
      <c r="G319" s="75"/>
      <c r="H319" s="75"/>
      <c r="I319" s="75"/>
      <c r="J319" s="75"/>
      <c r="K319" s="75"/>
      <c r="L319" s="75"/>
      <c r="M319" s="75"/>
      <c r="N319" s="75"/>
      <c r="O319" s="75"/>
      <c r="P319" s="77"/>
      <c r="Q319" s="77"/>
      <c r="R319" s="77"/>
      <c r="S319" s="77"/>
      <c r="T319" s="77"/>
      <c r="U319" s="77"/>
      <c r="V319" s="77"/>
      <c r="W319" s="75"/>
      <c r="X319" s="75"/>
      <c r="Y319" s="75"/>
      <c r="Z319" s="75"/>
      <c r="AA319" s="75"/>
      <c r="AB319" s="75"/>
      <c r="AC319" s="75"/>
      <c r="AD319" s="75"/>
    </row>
    <row r="320" spans="1:30" x14ac:dyDescent="0.25">
      <c r="A320" s="75"/>
      <c r="B320" s="75"/>
      <c r="C320" s="75"/>
      <c r="D320" s="75"/>
      <c r="E320" s="75"/>
      <c r="F320" s="75"/>
      <c r="G320" s="75"/>
      <c r="H320" s="75"/>
      <c r="I320" s="75"/>
      <c r="J320" s="75"/>
      <c r="K320" s="75"/>
      <c r="L320" s="75"/>
      <c r="M320" s="75"/>
      <c r="N320" s="75"/>
      <c r="O320" s="75"/>
      <c r="P320" s="77"/>
      <c r="Q320" s="77"/>
      <c r="R320" s="77"/>
      <c r="S320" s="77"/>
      <c r="T320" s="77"/>
      <c r="U320" s="77"/>
      <c r="V320" s="77"/>
      <c r="W320" s="75"/>
      <c r="X320" s="75"/>
      <c r="Y320" s="75"/>
      <c r="Z320" s="75"/>
      <c r="AA320" s="75"/>
      <c r="AB320" s="75"/>
      <c r="AC320" s="75"/>
      <c r="AD320" s="75"/>
    </row>
    <row r="321" spans="1:30" x14ac:dyDescent="0.25">
      <c r="A321" s="75"/>
      <c r="B321" s="75"/>
      <c r="C321" s="75"/>
      <c r="D321" s="75"/>
      <c r="E321" s="75"/>
      <c r="F321" s="75"/>
      <c r="G321" s="75"/>
      <c r="H321" s="75"/>
      <c r="I321" s="75"/>
      <c r="J321" s="75"/>
      <c r="K321" s="75"/>
      <c r="L321" s="75"/>
      <c r="M321" s="75"/>
      <c r="N321" s="75"/>
      <c r="O321" s="75"/>
      <c r="P321" s="77"/>
      <c r="Q321" s="77"/>
      <c r="R321" s="77"/>
      <c r="S321" s="77"/>
      <c r="T321" s="77"/>
      <c r="U321" s="77"/>
      <c r="V321" s="77"/>
      <c r="W321" s="75"/>
      <c r="X321" s="75"/>
      <c r="Y321" s="75"/>
      <c r="Z321" s="75"/>
      <c r="AA321" s="75"/>
      <c r="AB321" s="75"/>
      <c r="AC321" s="75"/>
      <c r="AD321" s="75"/>
    </row>
    <row r="322" spans="1:30" x14ac:dyDescent="0.25">
      <c r="A322" s="75"/>
      <c r="B322" s="75"/>
      <c r="C322" s="75"/>
      <c r="D322" s="75"/>
      <c r="E322" s="75"/>
      <c r="F322" s="75"/>
      <c r="G322" s="75"/>
      <c r="H322" s="75"/>
      <c r="I322" s="75"/>
      <c r="J322" s="75"/>
      <c r="K322" s="75"/>
      <c r="L322" s="75"/>
      <c r="M322" s="75"/>
      <c r="N322" s="75"/>
      <c r="O322" s="75"/>
      <c r="P322" s="77"/>
      <c r="Q322" s="77"/>
      <c r="R322" s="77"/>
      <c r="S322" s="77"/>
      <c r="T322" s="77"/>
      <c r="U322" s="77"/>
      <c r="V322" s="77"/>
      <c r="W322" s="75"/>
      <c r="X322" s="75"/>
      <c r="Y322" s="75"/>
      <c r="Z322" s="75"/>
      <c r="AA322" s="75"/>
      <c r="AB322" s="75"/>
      <c r="AC322" s="75"/>
      <c r="AD322" s="75"/>
    </row>
    <row r="323" spans="1:30" x14ac:dyDescent="0.25">
      <c r="A323" s="75"/>
      <c r="B323" s="75"/>
      <c r="C323" s="75"/>
      <c r="D323" s="75"/>
      <c r="E323" s="75"/>
      <c r="F323" s="75"/>
      <c r="G323" s="75"/>
      <c r="H323" s="75"/>
      <c r="I323" s="75"/>
      <c r="J323" s="75"/>
      <c r="K323" s="75"/>
      <c r="L323" s="75"/>
      <c r="M323" s="75"/>
      <c r="N323" s="75"/>
      <c r="O323" s="75"/>
      <c r="P323" s="77"/>
      <c r="Q323" s="77"/>
      <c r="R323" s="77"/>
      <c r="S323" s="77"/>
      <c r="T323" s="77"/>
      <c r="U323" s="77"/>
      <c r="V323" s="77"/>
      <c r="W323" s="75"/>
      <c r="X323" s="75"/>
      <c r="Y323" s="75"/>
      <c r="Z323" s="75"/>
      <c r="AA323" s="75"/>
      <c r="AB323" s="75"/>
      <c r="AC323" s="75"/>
      <c r="AD323" s="75"/>
    </row>
    <row r="324" spans="1:30" x14ac:dyDescent="0.25">
      <c r="A324" s="75"/>
      <c r="B324" s="75"/>
      <c r="C324" s="75"/>
      <c r="D324" s="75"/>
      <c r="E324" s="75"/>
      <c r="F324" s="75"/>
      <c r="G324" s="75"/>
      <c r="H324" s="75"/>
      <c r="I324" s="75"/>
      <c r="J324" s="75"/>
      <c r="K324" s="75"/>
      <c r="L324" s="75"/>
      <c r="M324" s="75"/>
      <c r="N324" s="75"/>
      <c r="O324" s="75"/>
      <c r="P324" s="77"/>
      <c r="Q324" s="77"/>
      <c r="R324" s="77"/>
      <c r="S324" s="77"/>
      <c r="T324" s="77"/>
      <c r="U324" s="77"/>
      <c r="V324" s="77"/>
      <c r="W324" s="75"/>
      <c r="X324" s="75"/>
      <c r="Y324" s="75"/>
      <c r="Z324" s="75"/>
      <c r="AA324" s="75"/>
      <c r="AB324" s="75"/>
      <c r="AC324" s="75"/>
      <c r="AD324" s="75"/>
    </row>
    <row r="325" spans="1:30" x14ac:dyDescent="0.25">
      <c r="A325" s="75"/>
      <c r="B325" s="75"/>
      <c r="C325" s="75"/>
      <c r="D325" s="75"/>
      <c r="E325" s="75"/>
      <c r="F325" s="75"/>
      <c r="G325" s="75"/>
      <c r="H325" s="75"/>
      <c r="I325" s="75"/>
      <c r="J325" s="75"/>
      <c r="K325" s="75"/>
      <c r="L325" s="75"/>
      <c r="M325" s="75"/>
      <c r="N325" s="75"/>
      <c r="O325" s="75"/>
      <c r="P325" s="77"/>
      <c r="Q325" s="77"/>
      <c r="R325" s="77"/>
      <c r="S325" s="77"/>
      <c r="T325" s="77"/>
      <c r="U325" s="77"/>
      <c r="V325" s="77"/>
      <c r="W325" s="75"/>
      <c r="X325" s="75"/>
      <c r="Y325" s="75"/>
      <c r="Z325" s="75"/>
      <c r="AA325" s="75"/>
      <c r="AB325" s="75"/>
      <c r="AC325" s="75"/>
      <c r="AD325" s="75"/>
    </row>
    <row r="326" spans="1:30" x14ac:dyDescent="0.25">
      <c r="A326" s="75"/>
      <c r="B326" s="75"/>
      <c r="C326" s="75"/>
      <c r="D326" s="75"/>
      <c r="E326" s="75"/>
      <c r="F326" s="75"/>
      <c r="G326" s="75"/>
      <c r="H326" s="75"/>
      <c r="I326" s="75"/>
      <c r="J326" s="75"/>
      <c r="K326" s="75"/>
      <c r="L326" s="75"/>
      <c r="M326" s="75"/>
      <c r="N326" s="75"/>
      <c r="O326" s="75"/>
      <c r="P326" s="77"/>
      <c r="Q326" s="77"/>
      <c r="R326" s="77"/>
      <c r="S326" s="77"/>
      <c r="T326" s="77"/>
      <c r="U326" s="77"/>
      <c r="V326" s="77"/>
      <c r="W326" s="75"/>
      <c r="X326" s="75"/>
      <c r="Y326" s="75"/>
      <c r="Z326" s="75"/>
      <c r="AA326" s="75"/>
      <c r="AB326" s="75"/>
      <c r="AC326" s="75"/>
      <c r="AD326" s="75"/>
    </row>
    <row r="327" spans="1:30" x14ac:dyDescent="0.25">
      <c r="A327" s="75"/>
      <c r="B327" s="75"/>
      <c r="C327" s="75"/>
      <c r="D327" s="75"/>
      <c r="E327" s="75"/>
      <c r="F327" s="75"/>
      <c r="G327" s="75"/>
      <c r="H327" s="75"/>
      <c r="I327" s="75"/>
      <c r="J327" s="75"/>
      <c r="K327" s="75"/>
      <c r="L327" s="75"/>
      <c r="M327" s="75"/>
      <c r="N327" s="75"/>
      <c r="O327" s="75"/>
      <c r="P327" s="77"/>
      <c r="Q327" s="77"/>
      <c r="R327" s="77"/>
      <c r="S327" s="77"/>
      <c r="T327" s="77"/>
      <c r="U327" s="77"/>
      <c r="V327" s="77"/>
      <c r="W327" s="75"/>
      <c r="X327" s="75"/>
      <c r="Y327" s="75"/>
      <c r="Z327" s="75"/>
      <c r="AA327" s="75"/>
      <c r="AB327" s="75"/>
      <c r="AC327" s="75"/>
      <c r="AD327" s="75"/>
    </row>
    <row r="328" spans="1:30" x14ac:dyDescent="0.25">
      <c r="A328" s="75"/>
      <c r="B328" s="75"/>
      <c r="C328" s="75"/>
      <c r="D328" s="75"/>
      <c r="E328" s="75"/>
      <c r="F328" s="75"/>
      <c r="G328" s="75"/>
      <c r="H328" s="75"/>
      <c r="I328" s="75"/>
      <c r="J328" s="75"/>
      <c r="K328" s="75"/>
      <c r="L328" s="75"/>
      <c r="M328" s="75"/>
      <c r="N328" s="75"/>
      <c r="O328" s="75"/>
      <c r="P328" s="77"/>
      <c r="Q328" s="77"/>
      <c r="R328" s="77"/>
      <c r="S328" s="77"/>
      <c r="T328" s="77"/>
      <c r="U328" s="77"/>
      <c r="V328" s="77"/>
      <c r="W328" s="75"/>
      <c r="X328" s="75"/>
      <c r="Y328" s="75"/>
      <c r="Z328" s="75"/>
      <c r="AA328" s="75"/>
      <c r="AB328" s="75"/>
      <c r="AC328" s="75"/>
      <c r="AD328" s="75"/>
    </row>
    <row r="329" spans="1:30" x14ac:dyDescent="0.25">
      <c r="A329" s="75"/>
      <c r="B329" s="75"/>
      <c r="C329" s="75"/>
      <c r="D329" s="75"/>
      <c r="E329" s="75"/>
      <c r="F329" s="75"/>
      <c r="G329" s="75"/>
      <c r="H329" s="75"/>
      <c r="I329" s="75"/>
      <c r="J329" s="75"/>
      <c r="K329" s="75"/>
      <c r="L329" s="75"/>
      <c r="M329" s="75"/>
      <c r="N329" s="75"/>
      <c r="O329" s="75"/>
      <c r="P329" s="77"/>
      <c r="Q329" s="77"/>
      <c r="R329" s="77"/>
      <c r="S329" s="77"/>
      <c r="T329" s="77"/>
      <c r="U329" s="77"/>
      <c r="V329" s="77"/>
      <c r="W329" s="75"/>
      <c r="X329" s="75"/>
      <c r="Y329" s="75"/>
      <c r="Z329" s="75"/>
      <c r="AA329" s="75"/>
      <c r="AB329" s="75"/>
      <c r="AC329" s="75"/>
      <c r="AD329" s="75"/>
    </row>
    <row r="330" spans="1:30" x14ac:dyDescent="0.25">
      <c r="A330" s="75"/>
      <c r="B330" s="75"/>
      <c r="C330" s="75"/>
      <c r="D330" s="75"/>
      <c r="E330" s="75"/>
      <c r="F330" s="75"/>
      <c r="G330" s="75"/>
      <c r="H330" s="75"/>
      <c r="I330" s="75"/>
      <c r="J330" s="75"/>
      <c r="K330" s="75"/>
      <c r="L330" s="75"/>
      <c r="M330" s="75"/>
      <c r="N330" s="75"/>
      <c r="O330" s="75"/>
      <c r="P330" s="77"/>
      <c r="Q330" s="77"/>
      <c r="R330" s="77"/>
      <c r="S330" s="77"/>
      <c r="T330" s="77"/>
      <c r="U330" s="77"/>
      <c r="V330" s="77"/>
      <c r="W330" s="75"/>
      <c r="X330" s="75"/>
      <c r="Y330" s="75"/>
      <c r="Z330" s="75"/>
      <c r="AA330" s="75"/>
      <c r="AB330" s="75"/>
      <c r="AC330" s="75"/>
      <c r="AD330" s="75"/>
    </row>
    <row r="331" spans="1:30" x14ac:dyDescent="0.25">
      <c r="A331" s="75"/>
      <c r="B331" s="75"/>
      <c r="C331" s="75"/>
      <c r="D331" s="75"/>
      <c r="E331" s="75"/>
      <c r="F331" s="75"/>
      <c r="G331" s="75"/>
      <c r="H331" s="75"/>
      <c r="I331" s="75"/>
      <c r="J331" s="75"/>
      <c r="K331" s="75"/>
      <c r="L331" s="75"/>
      <c r="M331" s="75"/>
      <c r="N331" s="75"/>
      <c r="O331" s="75"/>
      <c r="P331" s="77"/>
      <c r="Q331" s="77"/>
      <c r="R331" s="77"/>
      <c r="S331" s="77"/>
      <c r="T331" s="77"/>
      <c r="U331" s="77"/>
      <c r="V331" s="77"/>
      <c r="W331" s="75"/>
      <c r="X331" s="75"/>
      <c r="Y331" s="75"/>
      <c r="Z331" s="75"/>
      <c r="AA331" s="75"/>
      <c r="AB331" s="75"/>
      <c r="AC331" s="75"/>
      <c r="AD331" s="75"/>
    </row>
    <row r="332" spans="1:30" x14ac:dyDescent="0.25">
      <c r="A332" s="75"/>
      <c r="B332" s="75"/>
      <c r="C332" s="75"/>
      <c r="D332" s="75"/>
      <c r="E332" s="75"/>
      <c r="F332" s="75"/>
      <c r="G332" s="75"/>
      <c r="H332" s="75"/>
      <c r="I332" s="75"/>
      <c r="J332" s="75"/>
      <c r="K332" s="75"/>
      <c r="L332" s="75"/>
      <c r="M332" s="75"/>
      <c r="N332" s="75"/>
      <c r="O332" s="75"/>
      <c r="P332" s="77"/>
      <c r="Q332" s="77"/>
      <c r="R332" s="77"/>
      <c r="S332" s="77"/>
      <c r="T332" s="77"/>
      <c r="U332" s="77"/>
      <c r="V332" s="77"/>
      <c r="W332" s="75"/>
      <c r="X332" s="75"/>
      <c r="Y332" s="75"/>
      <c r="Z332" s="75"/>
      <c r="AA332" s="75"/>
      <c r="AB332" s="75"/>
      <c r="AC332" s="75"/>
      <c r="AD332" s="75"/>
    </row>
    <row r="333" spans="1:30" x14ac:dyDescent="0.25">
      <c r="A333" s="75"/>
      <c r="B333" s="75"/>
      <c r="C333" s="75"/>
      <c r="D333" s="75"/>
      <c r="E333" s="75"/>
      <c r="F333" s="75"/>
      <c r="G333" s="75"/>
      <c r="H333" s="75"/>
      <c r="I333" s="75"/>
      <c r="J333" s="75"/>
      <c r="K333" s="75"/>
      <c r="L333" s="75"/>
      <c r="M333" s="75"/>
      <c r="N333" s="75"/>
      <c r="O333" s="75"/>
      <c r="P333" s="77"/>
      <c r="Q333" s="77"/>
      <c r="R333" s="77"/>
      <c r="S333" s="77"/>
      <c r="T333" s="77"/>
      <c r="U333" s="77"/>
      <c r="V333" s="77"/>
      <c r="W333" s="75"/>
      <c r="X333" s="75"/>
      <c r="Y333" s="75"/>
      <c r="Z333" s="75"/>
      <c r="AA333" s="75"/>
      <c r="AB333" s="75"/>
      <c r="AC333" s="75"/>
      <c r="AD333" s="75"/>
    </row>
    <row r="334" spans="1:30" x14ac:dyDescent="0.25">
      <c r="A334" s="75"/>
      <c r="B334" s="75"/>
      <c r="C334" s="75"/>
      <c r="D334" s="75"/>
      <c r="E334" s="75"/>
      <c r="F334" s="75"/>
      <c r="G334" s="75"/>
      <c r="H334" s="75"/>
      <c r="I334" s="75"/>
      <c r="J334" s="75"/>
      <c r="K334" s="75"/>
      <c r="L334" s="75"/>
      <c r="M334" s="75"/>
      <c r="N334" s="75"/>
      <c r="O334" s="75"/>
      <c r="P334" s="77"/>
      <c r="Q334" s="77"/>
      <c r="R334" s="77"/>
      <c r="S334" s="77"/>
      <c r="T334" s="77"/>
      <c r="U334" s="77"/>
      <c r="V334" s="77"/>
      <c r="W334" s="75"/>
      <c r="X334" s="75"/>
      <c r="Y334" s="75"/>
      <c r="Z334" s="75"/>
      <c r="AA334" s="75"/>
      <c r="AB334" s="75"/>
      <c r="AC334" s="75"/>
      <c r="AD334" s="75"/>
    </row>
    <row r="335" spans="1:30" x14ac:dyDescent="0.25">
      <c r="A335" s="75"/>
      <c r="B335" s="75"/>
      <c r="C335" s="75"/>
      <c r="D335" s="75"/>
      <c r="E335" s="75"/>
      <c r="F335" s="75"/>
      <c r="G335" s="75"/>
      <c r="H335" s="75"/>
      <c r="I335" s="75"/>
      <c r="J335" s="75"/>
      <c r="K335" s="75"/>
      <c r="L335" s="75"/>
      <c r="M335" s="75"/>
      <c r="N335" s="75"/>
      <c r="O335" s="75"/>
      <c r="P335" s="77"/>
      <c r="Q335" s="77"/>
      <c r="R335" s="77"/>
      <c r="S335" s="77"/>
      <c r="T335" s="77"/>
      <c r="U335" s="77"/>
      <c r="V335" s="77"/>
      <c r="W335" s="75"/>
      <c r="X335" s="75"/>
      <c r="Y335" s="75"/>
      <c r="Z335" s="75"/>
      <c r="AA335" s="75"/>
      <c r="AB335" s="75"/>
      <c r="AC335" s="75"/>
      <c r="AD335" s="75"/>
    </row>
    <row r="336" spans="1:30" x14ac:dyDescent="0.25">
      <c r="A336" s="75"/>
      <c r="B336" s="75"/>
      <c r="C336" s="75"/>
      <c r="D336" s="75"/>
      <c r="E336" s="75"/>
      <c r="F336" s="75"/>
      <c r="G336" s="75"/>
      <c r="H336" s="75"/>
      <c r="I336" s="75"/>
      <c r="J336" s="75"/>
      <c r="K336" s="75"/>
      <c r="L336" s="75"/>
      <c r="M336" s="75"/>
      <c r="N336" s="75"/>
      <c r="O336" s="75"/>
      <c r="P336" s="77"/>
      <c r="Q336" s="77"/>
      <c r="R336" s="77"/>
      <c r="S336" s="77"/>
      <c r="T336" s="77"/>
      <c r="U336" s="77"/>
      <c r="V336" s="77"/>
      <c r="W336" s="75"/>
      <c r="X336" s="75"/>
      <c r="Y336" s="75"/>
      <c r="Z336" s="75"/>
      <c r="AA336" s="75"/>
      <c r="AB336" s="75"/>
      <c r="AC336" s="75"/>
      <c r="AD336" s="75"/>
    </row>
    <row r="337" spans="1:30" x14ac:dyDescent="0.25">
      <c r="A337" s="75"/>
      <c r="B337" s="75"/>
      <c r="C337" s="75"/>
      <c r="D337" s="75"/>
      <c r="E337" s="75"/>
      <c r="F337" s="75"/>
      <c r="G337" s="75"/>
      <c r="H337" s="75"/>
      <c r="I337" s="75"/>
      <c r="J337" s="75"/>
      <c r="K337" s="75"/>
      <c r="L337" s="75"/>
      <c r="M337" s="75"/>
      <c r="N337" s="75"/>
      <c r="O337" s="75"/>
      <c r="P337" s="77"/>
      <c r="Q337" s="77"/>
      <c r="R337" s="77"/>
      <c r="S337" s="77"/>
      <c r="T337" s="77"/>
      <c r="U337" s="77"/>
      <c r="V337" s="77"/>
      <c r="W337" s="75"/>
      <c r="X337" s="75"/>
      <c r="Y337" s="75"/>
      <c r="Z337" s="75"/>
      <c r="AA337" s="75"/>
      <c r="AB337" s="75"/>
      <c r="AC337" s="75"/>
      <c r="AD337" s="75"/>
    </row>
    <row r="338" spans="1:30" x14ac:dyDescent="0.25">
      <c r="A338" s="75"/>
      <c r="B338" s="75"/>
      <c r="C338" s="75"/>
      <c r="D338" s="75"/>
      <c r="E338" s="75"/>
      <c r="F338" s="75"/>
      <c r="G338" s="75"/>
      <c r="H338" s="75"/>
      <c r="I338" s="75"/>
      <c r="J338" s="75"/>
      <c r="K338" s="75"/>
      <c r="L338" s="75"/>
      <c r="M338" s="75"/>
      <c r="N338" s="75"/>
      <c r="O338" s="75"/>
      <c r="P338" s="77"/>
      <c r="Q338" s="77"/>
      <c r="R338" s="77"/>
      <c r="S338" s="77"/>
      <c r="T338" s="77"/>
      <c r="U338" s="77"/>
      <c r="V338" s="77"/>
      <c r="W338" s="75"/>
      <c r="X338" s="75"/>
      <c r="Y338" s="75"/>
      <c r="Z338" s="75"/>
      <c r="AA338" s="75"/>
      <c r="AB338" s="75"/>
      <c r="AC338" s="75"/>
      <c r="AD338" s="75"/>
    </row>
    <row r="339" spans="1:30" x14ac:dyDescent="0.25">
      <c r="A339" s="75"/>
      <c r="B339" s="75"/>
      <c r="C339" s="75"/>
      <c r="D339" s="75"/>
      <c r="E339" s="75"/>
      <c r="F339" s="75"/>
      <c r="G339" s="75"/>
      <c r="H339" s="75"/>
      <c r="I339" s="75"/>
      <c r="J339" s="75"/>
      <c r="K339" s="75"/>
      <c r="L339" s="75"/>
      <c r="M339" s="75"/>
      <c r="N339" s="75"/>
      <c r="O339" s="75"/>
      <c r="P339" s="77"/>
      <c r="Q339" s="77"/>
      <c r="R339" s="77"/>
      <c r="S339" s="77"/>
      <c r="T339" s="77"/>
      <c r="U339" s="77"/>
      <c r="V339" s="77"/>
      <c r="W339" s="75"/>
      <c r="X339" s="75"/>
      <c r="Y339" s="75"/>
      <c r="Z339" s="75"/>
      <c r="AA339" s="75"/>
      <c r="AB339" s="75"/>
      <c r="AC339" s="75"/>
      <c r="AD339" s="75"/>
    </row>
    <row r="340" spans="1:30" x14ac:dyDescent="0.25">
      <c r="A340" s="75"/>
      <c r="B340" s="75"/>
      <c r="C340" s="75"/>
      <c r="D340" s="75"/>
      <c r="E340" s="75"/>
      <c r="F340" s="75"/>
      <c r="G340" s="75"/>
      <c r="H340" s="75"/>
      <c r="I340" s="75"/>
      <c r="J340" s="75"/>
      <c r="K340" s="75"/>
      <c r="L340" s="75"/>
      <c r="M340" s="75"/>
      <c r="N340" s="75"/>
      <c r="O340" s="75"/>
      <c r="P340" s="77"/>
      <c r="Q340" s="77"/>
      <c r="R340" s="77"/>
      <c r="S340" s="77"/>
      <c r="T340" s="77"/>
      <c r="U340" s="77"/>
      <c r="V340" s="77"/>
      <c r="W340" s="75"/>
      <c r="X340" s="75"/>
      <c r="Y340" s="75"/>
      <c r="Z340" s="75"/>
      <c r="AA340" s="75"/>
      <c r="AB340" s="75"/>
      <c r="AC340" s="75"/>
      <c r="AD340" s="75"/>
    </row>
    <row r="341" spans="1:30" x14ac:dyDescent="0.25">
      <c r="A341" s="75"/>
      <c r="B341" s="75"/>
      <c r="C341" s="75"/>
      <c r="D341" s="75"/>
      <c r="E341" s="75"/>
      <c r="F341" s="75"/>
      <c r="G341" s="75"/>
      <c r="H341" s="75"/>
      <c r="I341" s="75"/>
      <c r="J341" s="75"/>
      <c r="K341" s="75"/>
      <c r="L341" s="75"/>
      <c r="M341" s="75"/>
      <c r="N341" s="75"/>
      <c r="O341" s="75"/>
      <c r="P341" s="77"/>
      <c r="Q341" s="77"/>
      <c r="R341" s="77"/>
      <c r="S341" s="77"/>
      <c r="T341" s="77"/>
      <c r="U341" s="77"/>
      <c r="V341" s="77"/>
      <c r="W341" s="75"/>
      <c r="X341" s="75"/>
      <c r="Y341" s="75"/>
      <c r="Z341" s="75"/>
      <c r="AA341" s="75"/>
      <c r="AB341" s="75"/>
      <c r="AC341" s="75"/>
      <c r="AD341" s="75"/>
    </row>
    <row r="342" spans="1:30" x14ac:dyDescent="0.25">
      <c r="A342" s="75"/>
      <c r="B342" s="75"/>
      <c r="C342" s="75"/>
      <c r="D342" s="75"/>
      <c r="E342" s="75"/>
      <c r="F342" s="75"/>
      <c r="G342" s="75"/>
      <c r="H342" s="75"/>
      <c r="I342" s="75"/>
      <c r="J342" s="75"/>
      <c r="K342" s="75"/>
      <c r="L342" s="75"/>
      <c r="M342" s="75"/>
      <c r="N342" s="75"/>
      <c r="O342" s="75"/>
      <c r="P342" s="77"/>
      <c r="Q342" s="77"/>
      <c r="R342" s="77"/>
      <c r="S342" s="77"/>
      <c r="T342" s="77"/>
      <c r="U342" s="77"/>
      <c r="V342" s="77"/>
      <c r="W342" s="75"/>
      <c r="X342" s="75"/>
      <c r="Y342" s="75"/>
      <c r="Z342" s="75"/>
      <c r="AA342" s="75"/>
      <c r="AB342" s="75"/>
      <c r="AC342" s="75"/>
      <c r="AD342" s="75"/>
    </row>
    <row r="343" spans="1:30" x14ac:dyDescent="0.25">
      <c r="A343" s="75"/>
      <c r="B343" s="75"/>
      <c r="C343" s="75"/>
      <c r="D343" s="75"/>
      <c r="E343" s="75"/>
      <c r="F343" s="75"/>
      <c r="G343" s="75"/>
      <c r="H343" s="75"/>
      <c r="I343" s="75"/>
      <c r="J343" s="75"/>
      <c r="K343" s="75"/>
      <c r="L343" s="75"/>
      <c r="M343" s="75"/>
      <c r="N343" s="75"/>
      <c r="O343" s="75"/>
      <c r="P343" s="77"/>
      <c r="Q343" s="77"/>
      <c r="R343" s="77"/>
      <c r="S343" s="77"/>
      <c r="T343" s="77"/>
      <c r="U343" s="77"/>
      <c r="V343" s="77"/>
      <c r="W343" s="75"/>
      <c r="X343" s="75"/>
      <c r="Y343" s="75"/>
      <c r="Z343" s="75"/>
      <c r="AA343" s="75"/>
      <c r="AB343" s="75"/>
      <c r="AC343" s="75"/>
      <c r="AD343" s="75"/>
    </row>
    <row r="344" spans="1:30" x14ac:dyDescent="0.25">
      <c r="A344" s="75"/>
      <c r="B344" s="75"/>
      <c r="C344" s="75"/>
      <c r="D344" s="75"/>
      <c r="E344" s="75"/>
      <c r="F344" s="75"/>
      <c r="G344" s="75"/>
      <c r="H344" s="75"/>
      <c r="I344" s="75"/>
      <c r="J344" s="75"/>
      <c r="K344" s="75"/>
      <c r="L344" s="75"/>
      <c r="M344" s="75"/>
      <c r="N344" s="75"/>
      <c r="O344" s="75"/>
      <c r="P344" s="77"/>
      <c r="Q344" s="77"/>
      <c r="R344" s="77"/>
      <c r="S344" s="77"/>
      <c r="T344" s="77"/>
      <c r="U344" s="77"/>
      <c r="V344" s="77"/>
      <c r="W344" s="75"/>
      <c r="X344" s="75"/>
      <c r="Y344" s="75"/>
      <c r="Z344" s="75"/>
      <c r="AA344" s="75"/>
      <c r="AB344" s="75"/>
      <c r="AC344" s="75"/>
      <c r="AD344" s="75"/>
    </row>
    <row r="345" spans="1:30" x14ac:dyDescent="0.25">
      <c r="A345" s="75"/>
      <c r="B345" s="75"/>
      <c r="C345" s="75"/>
      <c r="D345" s="75"/>
      <c r="E345" s="75"/>
      <c r="F345" s="75"/>
      <c r="G345" s="75"/>
      <c r="H345" s="75"/>
      <c r="I345" s="75"/>
      <c r="J345" s="75"/>
      <c r="K345" s="75"/>
      <c r="L345" s="75"/>
      <c r="M345" s="75"/>
      <c r="N345" s="75"/>
      <c r="O345" s="75"/>
      <c r="P345" s="77"/>
      <c r="Q345" s="77"/>
      <c r="R345" s="77"/>
      <c r="S345" s="77"/>
      <c r="T345" s="77"/>
      <c r="U345" s="77"/>
      <c r="V345" s="77"/>
      <c r="W345" s="75"/>
      <c r="X345" s="75"/>
      <c r="Y345" s="75"/>
      <c r="Z345" s="75"/>
      <c r="AA345" s="75"/>
      <c r="AB345" s="75"/>
      <c r="AC345" s="75"/>
      <c r="AD345" s="75"/>
    </row>
    <row r="346" spans="1:30" x14ac:dyDescent="0.25">
      <c r="A346" s="75"/>
      <c r="B346" s="75"/>
      <c r="C346" s="75"/>
      <c r="D346" s="75"/>
      <c r="E346" s="75"/>
      <c r="F346" s="75"/>
      <c r="G346" s="75"/>
      <c r="H346" s="75"/>
      <c r="I346" s="75"/>
      <c r="J346" s="75"/>
      <c r="K346" s="75"/>
      <c r="L346" s="75"/>
      <c r="M346" s="75"/>
      <c r="N346" s="75"/>
      <c r="O346" s="75"/>
      <c r="P346" s="77"/>
      <c r="Q346" s="77"/>
      <c r="R346" s="77"/>
      <c r="S346" s="77"/>
      <c r="T346" s="77"/>
      <c r="U346" s="77"/>
      <c r="V346" s="77"/>
      <c r="W346" s="75"/>
      <c r="X346" s="75"/>
      <c r="Y346" s="75"/>
      <c r="Z346" s="75"/>
      <c r="AA346" s="75"/>
      <c r="AB346" s="75"/>
      <c r="AC346" s="75"/>
      <c r="AD346" s="75"/>
    </row>
    <row r="347" spans="1:30" x14ac:dyDescent="0.25">
      <c r="A347" s="75"/>
      <c r="B347" s="75"/>
      <c r="C347" s="75"/>
      <c r="D347" s="75"/>
      <c r="E347" s="75"/>
      <c r="F347" s="75"/>
      <c r="G347" s="75"/>
      <c r="H347" s="75"/>
      <c r="I347" s="75"/>
      <c r="J347" s="75"/>
      <c r="K347" s="75"/>
      <c r="L347" s="75"/>
      <c r="M347" s="75"/>
      <c r="N347" s="75"/>
      <c r="O347" s="75"/>
      <c r="P347" s="77"/>
      <c r="Q347" s="77"/>
      <c r="R347" s="77"/>
      <c r="S347" s="77"/>
      <c r="T347" s="77"/>
      <c r="U347" s="77"/>
      <c r="V347" s="77"/>
      <c r="W347" s="75"/>
      <c r="X347" s="75"/>
      <c r="Y347" s="75"/>
      <c r="Z347" s="75"/>
      <c r="AA347" s="75"/>
      <c r="AB347" s="75"/>
      <c r="AC347" s="75"/>
      <c r="AD347" s="75"/>
    </row>
    <row r="348" spans="1:30" x14ac:dyDescent="0.25">
      <c r="A348" s="75"/>
      <c r="B348" s="75"/>
      <c r="C348" s="75"/>
      <c r="D348" s="75"/>
      <c r="E348" s="75"/>
      <c r="F348" s="75"/>
      <c r="G348" s="75"/>
      <c r="H348" s="75"/>
      <c r="I348" s="75"/>
      <c r="J348" s="75"/>
      <c r="K348" s="75"/>
      <c r="L348" s="75"/>
      <c r="M348" s="75"/>
      <c r="N348" s="75"/>
      <c r="O348" s="75"/>
      <c r="P348" s="77"/>
      <c r="Q348" s="77"/>
      <c r="R348" s="77"/>
      <c r="S348" s="77"/>
      <c r="T348" s="77"/>
      <c r="U348" s="77"/>
      <c r="V348" s="77"/>
      <c r="W348" s="75"/>
      <c r="X348" s="75"/>
      <c r="Y348" s="75"/>
      <c r="Z348" s="75"/>
      <c r="AA348" s="75"/>
      <c r="AB348" s="75"/>
      <c r="AC348" s="75"/>
      <c r="AD348" s="75"/>
    </row>
    <row r="349" spans="1:30" x14ac:dyDescent="0.25">
      <c r="A349" s="75"/>
      <c r="B349" s="75"/>
      <c r="C349" s="75"/>
      <c r="D349" s="75"/>
      <c r="E349" s="75"/>
      <c r="F349" s="75"/>
      <c r="G349" s="75"/>
      <c r="H349" s="75"/>
      <c r="I349" s="75"/>
      <c r="J349" s="75"/>
      <c r="K349" s="75"/>
      <c r="L349" s="75"/>
      <c r="M349" s="75"/>
      <c r="N349" s="75"/>
      <c r="O349" s="75"/>
      <c r="P349" s="77"/>
      <c r="Q349" s="77"/>
      <c r="R349" s="77"/>
      <c r="S349" s="77"/>
      <c r="T349" s="77"/>
      <c r="U349" s="77"/>
      <c r="V349" s="77"/>
      <c r="W349" s="75"/>
      <c r="X349" s="75"/>
      <c r="Y349" s="75"/>
      <c r="Z349" s="75"/>
      <c r="AA349" s="75"/>
      <c r="AB349" s="75"/>
      <c r="AC349" s="75"/>
      <c r="AD349" s="75"/>
    </row>
    <row r="350" spans="1:30" x14ac:dyDescent="0.25">
      <c r="A350" s="75"/>
      <c r="B350" s="75"/>
      <c r="C350" s="75"/>
      <c r="D350" s="75"/>
      <c r="E350" s="75"/>
      <c r="F350" s="75"/>
      <c r="G350" s="75"/>
      <c r="H350" s="75"/>
      <c r="I350" s="75"/>
      <c r="J350" s="75"/>
      <c r="K350" s="75"/>
      <c r="L350" s="75"/>
      <c r="M350" s="75"/>
      <c r="N350" s="75"/>
      <c r="O350" s="75"/>
      <c r="P350" s="77"/>
      <c r="Q350" s="77"/>
      <c r="R350" s="77"/>
      <c r="S350" s="77"/>
      <c r="T350" s="77"/>
      <c r="U350" s="77"/>
      <c r="V350" s="77"/>
      <c r="W350" s="75"/>
      <c r="X350" s="75"/>
      <c r="Y350" s="75"/>
      <c r="Z350" s="75"/>
      <c r="AA350" s="75"/>
      <c r="AB350" s="75"/>
      <c r="AC350" s="75"/>
      <c r="AD350" s="75"/>
    </row>
    <row r="351" spans="1:30" x14ac:dyDescent="0.25">
      <c r="A351" s="75"/>
      <c r="B351" s="75"/>
      <c r="C351" s="75"/>
      <c r="D351" s="75"/>
      <c r="E351" s="75"/>
      <c r="F351" s="75"/>
      <c r="G351" s="75"/>
      <c r="H351" s="75"/>
      <c r="I351" s="75"/>
      <c r="J351" s="75"/>
      <c r="K351" s="75"/>
      <c r="L351" s="75"/>
      <c r="M351" s="75"/>
      <c r="N351" s="75"/>
      <c r="O351" s="75"/>
      <c r="P351" s="77"/>
      <c r="Q351" s="77"/>
      <c r="R351" s="77"/>
      <c r="S351" s="77"/>
      <c r="T351" s="77"/>
      <c r="U351" s="77"/>
      <c r="V351" s="77"/>
      <c r="W351" s="75"/>
      <c r="X351" s="75"/>
      <c r="Y351" s="75"/>
      <c r="Z351" s="75"/>
      <c r="AA351" s="75"/>
      <c r="AB351" s="75"/>
      <c r="AC351" s="75"/>
      <c r="AD351" s="75"/>
    </row>
    <row r="352" spans="1:30" x14ac:dyDescent="0.25">
      <c r="A352" s="75"/>
      <c r="B352" s="75"/>
      <c r="C352" s="75"/>
      <c r="D352" s="75"/>
      <c r="E352" s="75"/>
      <c r="F352" s="75"/>
      <c r="G352" s="75"/>
      <c r="H352" s="75"/>
      <c r="I352" s="75"/>
      <c r="J352" s="75"/>
      <c r="K352" s="75"/>
      <c r="L352" s="75"/>
      <c r="M352" s="75"/>
      <c r="N352" s="75"/>
      <c r="O352" s="75"/>
      <c r="P352" s="77"/>
      <c r="Q352" s="77"/>
      <c r="R352" s="77"/>
      <c r="S352" s="77"/>
      <c r="T352" s="77"/>
      <c r="U352" s="77"/>
      <c r="V352" s="77"/>
      <c r="W352" s="75"/>
      <c r="X352" s="75"/>
      <c r="Y352" s="75"/>
      <c r="Z352" s="75"/>
      <c r="AA352" s="75"/>
      <c r="AB352" s="75"/>
      <c r="AC352" s="75"/>
      <c r="AD352" s="75"/>
    </row>
    <row r="353" spans="1:30" x14ac:dyDescent="0.25">
      <c r="A353" s="75"/>
      <c r="B353" s="75"/>
      <c r="C353" s="75"/>
      <c r="D353" s="75"/>
      <c r="E353" s="75"/>
      <c r="F353" s="75"/>
      <c r="G353" s="75"/>
      <c r="H353" s="75"/>
      <c r="I353" s="75"/>
      <c r="J353" s="75"/>
      <c r="K353" s="75"/>
      <c r="L353" s="75"/>
      <c r="M353" s="75"/>
      <c r="N353" s="75"/>
      <c r="O353" s="75"/>
      <c r="P353" s="77"/>
      <c r="Q353" s="77"/>
      <c r="R353" s="77"/>
      <c r="S353" s="77"/>
      <c r="T353" s="77"/>
      <c r="U353" s="77"/>
      <c r="V353" s="77"/>
      <c r="W353" s="75"/>
      <c r="X353" s="75"/>
      <c r="Y353" s="75"/>
      <c r="Z353" s="75"/>
      <c r="AA353" s="75"/>
      <c r="AB353" s="75"/>
      <c r="AC353" s="75"/>
      <c r="AD353" s="75"/>
    </row>
    <row r="354" spans="1:30" x14ac:dyDescent="0.25">
      <c r="A354" s="75"/>
      <c r="B354" s="75"/>
      <c r="C354" s="75"/>
      <c r="D354" s="75"/>
      <c r="E354" s="75"/>
      <c r="F354" s="75"/>
      <c r="G354" s="75"/>
      <c r="H354" s="75"/>
      <c r="I354" s="75"/>
      <c r="J354" s="75"/>
      <c r="K354" s="75"/>
      <c r="L354" s="75"/>
      <c r="M354" s="75"/>
      <c r="N354" s="75"/>
      <c r="O354" s="75"/>
      <c r="P354" s="77"/>
      <c r="Q354" s="77"/>
      <c r="R354" s="77"/>
      <c r="S354" s="77"/>
      <c r="T354" s="77"/>
      <c r="U354" s="77"/>
      <c r="V354" s="77"/>
      <c r="W354" s="75"/>
      <c r="X354" s="75"/>
      <c r="Y354" s="75"/>
      <c r="Z354" s="75"/>
      <c r="AA354" s="75"/>
      <c r="AB354" s="75"/>
      <c r="AC354" s="75"/>
      <c r="AD354" s="75"/>
    </row>
    <row r="355" spans="1:30" x14ac:dyDescent="0.25">
      <c r="A355" s="75"/>
      <c r="B355" s="75"/>
      <c r="C355" s="75"/>
      <c r="D355" s="75"/>
      <c r="E355" s="75"/>
      <c r="F355" s="75"/>
      <c r="G355" s="75"/>
      <c r="H355" s="75"/>
      <c r="I355" s="75"/>
      <c r="J355" s="75"/>
      <c r="K355" s="75"/>
      <c r="L355" s="75"/>
      <c r="M355" s="75"/>
      <c r="N355" s="75"/>
      <c r="O355" s="75"/>
      <c r="P355" s="77"/>
      <c r="Q355" s="77"/>
      <c r="R355" s="77"/>
      <c r="S355" s="77"/>
      <c r="T355" s="77"/>
      <c r="U355" s="77"/>
      <c r="V355" s="77"/>
      <c r="W355" s="75"/>
      <c r="X355" s="75"/>
      <c r="Y355" s="75"/>
      <c r="Z355" s="75"/>
      <c r="AA355" s="75"/>
      <c r="AB355" s="75"/>
      <c r="AC355" s="75"/>
      <c r="AD355" s="75"/>
    </row>
    <row r="356" spans="1:30" x14ac:dyDescent="0.25">
      <c r="A356" s="75"/>
      <c r="B356" s="75"/>
      <c r="C356" s="75"/>
      <c r="D356" s="75"/>
      <c r="E356" s="75"/>
      <c r="F356" s="75"/>
      <c r="G356" s="75"/>
      <c r="H356" s="75"/>
      <c r="I356" s="75"/>
      <c r="J356" s="75"/>
      <c r="K356" s="75"/>
      <c r="L356" s="75"/>
      <c r="M356" s="75"/>
      <c r="N356" s="75"/>
      <c r="O356" s="75"/>
      <c r="P356" s="77"/>
      <c r="Q356" s="77"/>
      <c r="R356" s="77"/>
      <c r="S356" s="77"/>
      <c r="T356" s="77"/>
      <c r="U356" s="77"/>
      <c r="V356" s="77"/>
      <c r="W356" s="75"/>
      <c r="X356" s="75"/>
      <c r="Y356" s="75"/>
      <c r="Z356" s="75"/>
      <c r="AA356" s="75"/>
      <c r="AB356" s="75"/>
      <c r="AC356" s="75"/>
      <c r="AD356" s="75"/>
    </row>
    <row r="357" spans="1:30" x14ac:dyDescent="0.25">
      <c r="A357" s="75"/>
      <c r="B357" s="75"/>
      <c r="C357" s="75"/>
      <c r="D357" s="75"/>
      <c r="E357" s="75"/>
      <c r="F357" s="75"/>
      <c r="G357" s="75"/>
      <c r="H357" s="75"/>
      <c r="I357" s="75"/>
      <c r="J357" s="75"/>
      <c r="K357" s="75"/>
      <c r="L357" s="75"/>
      <c r="M357" s="75"/>
      <c r="N357" s="75"/>
      <c r="O357" s="75"/>
      <c r="P357" s="77"/>
      <c r="Q357" s="77"/>
      <c r="R357" s="77"/>
      <c r="S357" s="77"/>
      <c r="T357" s="77"/>
      <c r="U357" s="77"/>
      <c r="V357" s="77"/>
      <c r="W357" s="75"/>
      <c r="X357" s="75"/>
      <c r="Y357" s="75"/>
      <c r="Z357" s="75"/>
      <c r="AA357" s="75"/>
      <c r="AB357" s="75"/>
      <c r="AC357" s="75"/>
      <c r="AD357" s="75"/>
    </row>
    <row r="358" spans="1:30" x14ac:dyDescent="0.25">
      <c r="A358" s="75"/>
      <c r="B358" s="75"/>
      <c r="C358" s="75"/>
      <c r="D358" s="75"/>
      <c r="E358" s="75"/>
      <c r="F358" s="75"/>
      <c r="G358" s="75"/>
      <c r="H358" s="75"/>
      <c r="I358" s="75"/>
      <c r="J358" s="75"/>
      <c r="K358" s="75"/>
      <c r="L358" s="75"/>
      <c r="M358" s="75"/>
      <c r="N358" s="75"/>
      <c r="O358" s="75"/>
      <c r="P358" s="77"/>
      <c r="Q358" s="77"/>
      <c r="R358" s="77"/>
      <c r="S358" s="77"/>
      <c r="T358" s="77"/>
      <c r="U358" s="77"/>
      <c r="V358" s="77"/>
      <c r="W358" s="75"/>
      <c r="X358" s="75"/>
      <c r="Y358" s="75"/>
      <c r="Z358" s="75"/>
      <c r="AA358" s="75"/>
      <c r="AB358" s="75"/>
      <c r="AC358" s="75"/>
      <c r="AD358" s="75"/>
    </row>
    <row r="359" spans="1:30" x14ac:dyDescent="0.25">
      <c r="A359" s="75"/>
      <c r="B359" s="75"/>
      <c r="C359" s="75"/>
      <c r="D359" s="75"/>
      <c r="E359" s="75"/>
      <c r="F359" s="75"/>
      <c r="G359" s="75"/>
      <c r="H359" s="75"/>
      <c r="I359" s="75"/>
      <c r="J359" s="75"/>
      <c r="K359" s="75"/>
      <c r="L359" s="75"/>
      <c r="M359" s="75"/>
      <c r="N359" s="75"/>
      <c r="O359" s="75"/>
      <c r="P359" s="77"/>
      <c r="Q359" s="77"/>
      <c r="R359" s="77"/>
      <c r="S359" s="77"/>
      <c r="T359" s="77"/>
      <c r="U359" s="77"/>
      <c r="V359" s="77"/>
      <c r="W359" s="75"/>
      <c r="X359" s="75"/>
      <c r="Y359" s="75"/>
      <c r="Z359" s="75"/>
      <c r="AA359" s="75"/>
      <c r="AB359" s="75"/>
      <c r="AC359" s="75"/>
      <c r="AD359" s="75"/>
    </row>
    <row r="360" spans="1:30" x14ac:dyDescent="0.25">
      <c r="A360" s="75"/>
      <c r="B360" s="75"/>
      <c r="C360" s="75"/>
      <c r="D360" s="75"/>
      <c r="E360" s="75"/>
      <c r="F360" s="75"/>
      <c r="G360" s="75"/>
      <c r="H360" s="75"/>
      <c r="I360" s="75"/>
      <c r="J360" s="75"/>
      <c r="K360" s="75"/>
      <c r="L360" s="75"/>
      <c r="M360" s="75"/>
      <c r="N360" s="75"/>
      <c r="O360" s="75"/>
      <c r="P360" s="77"/>
      <c r="Q360" s="77"/>
      <c r="R360" s="77"/>
      <c r="S360" s="77"/>
      <c r="T360" s="77"/>
      <c r="U360" s="77"/>
      <c r="V360" s="77"/>
      <c r="W360" s="75"/>
      <c r="X360" s="75"/>
      <c r="Y360" s="75"/>
      <c r="Z360" s="75"/>
      <c r="AA360" s="75"/>
      <c r="AB360" s="75"/>
      <c r="AC360" s="75"/>
      <c r="AD360" s="75"/>
    </row>
    <row r="361" spans="1:30" x14ac:dyDescent="0.25">
      <c r="A361" s="75"/>
      <c r="B361" s="75"/>
      <c r="C361" s="75"/>
      <c r="D361" s="75"/>
      <c r="E361" s="75"/>
      <c r="F361" s="75"/>
      <c r="G361" s="75"/>
      <c r="H361" s="75"/>
      <c r="I361" s="75"/>
      <c r="J361" s="75"/>
      <c r="K361" s="75"/>
      <c r="L361" s="75"/>
      <c r="M361" s="75"/>
      <c r="N361" s="75"/>
      <c r="O361" s="75"/>
      <c r="P361" s="77"/>
      <c r="Q361" s="77"/>
      <c r="R361" s="77"/>
      <c r="S361" s="77"/>
      <c r="T361" s="77"/>
      <c r="U361" s="77"/>
      <c r="V361" s="77"/>
      <c r="W361" s="75"/>
      <c r="X361" s="75"/>
      <c r="Y361" s="75"/>
      <c r="Z361" s="75"/>
      <c r="AA361" s="75"/>
      <c r="AB361" s="75"/>
      <c r="AC361" s="75"/>
      <c r="AD361" s="75"/>
    </row>
    <row r="362" spans="1:30" x14ac:dyDescent="0.25">
      <c r="A362" s="75"/>
      <c r="B362" s="75"/>
      <c r="C362" s="75"/>
      <c r="D362" s="75"/>
      <c r="E362" s="75"/>
      <c r="F362" s="75"/>
      <c r="G362" s="75"/>
      <c r="H362" s="75"/>
      <c r="I362" s="75"/>
      <c r="J362" s="75"/>
      <c r="K362" s="75"/>
      <c r="L362" s="75"/>
      <c r="M362" s="75"/>
      <c r="N362" s="75"/>
      <c r="O362" s="75"/>
      <c r="P362" s="77"/>
      <c r="Q362" s="77"/>
      <c r="R362" s="77"/>
      <c r="S362" s="77"/>
      <c r="T362" s="77"/>
      <c r="U362" s="77"/>
      <c r="V362" s="77"/>
      <c r="W362" s="75"/>
      <c r="X362" s="75"/>
      <c r="Y362" s="75"/>
      <c r="Z362" s="75"/>
      <c r="AA362" s="75"/>
      <c r="AB362" s="75"/>
      <c r="AC362" s="75"/>
      <c r="AD362" s="75"/>
    </row>
    <row r="363" spans="1:30" x14ac:dyDescent="0.25">
      <c r="A363" s="75"/>
      <c r="B363" s="75"/>
      <c r="C363" s="75"/>
      <c r="D363" s="75"/>
      <c r="E363" s="75"/>
      <c r="F363" s="75"/>
      <c r="G363" s="75"/>
      <c r="H363" s="75"/>
      <c r="I363" s="75"/>
      <c r="J363" s="75"/>
      <c r="K363" s="75"/>
      <c r="L363" s="75"/>
      <c r="M363" s="75"/>
      <c r="N363" s="75"/>
      <c r="O363" s="75"/>
      <c r="P363" s="77"/>
      <c r="Q363" s="77"/>
      <c r="R363" s="77"/>
      <c r="S363" s="77"/>
      <c r="T363" s="77"/>
      <c r="U363" s="77"/>
      <c r="V363" s="77"/>
      <c r="W363" s="75"/>
      <c r="X363" s="75"/>
      <c r="Y363" s="75"/>
      <c r="Z363" s="75"/>
      <c r="AA363" s="75"/>
      <c r="AB363" s="75"/>
      <c r="AC363" s="75"/>
      <c r="AD363" s="75"/>
    </row>
    <row r="364" spans="1:30" x14ac:dyDescent="0.25">
      <c r="A364" s="75"/>
      <c r="B364" s="75"/>
      <c r="C364" s="75"/>
      <c r="D364" s="75"/>
      <c r="E364" s="75"/>
      <c r="F364" s="75"/>
      <c r="G364" s="75"/>
      <c r="H364" s="75"/>
      <c r="I364" s="75"/>
      <c r="J364" s="75"/>
      <c r="K364" s="75"/>
      <c r="L364" s="75"/>
      <c r="M364" s="75"/>
      <c r="N364" s="75"/>
      <c r="O364" s="75"/>
      <c r="P364" s="77"/>
      <c r="Q364" s="77"/>
      <c r="R364" s="77"/>
      <c r="S364" s="77"/>
      <c r="T364" s="77"/>
      <c r="U364" s="77"/>
      <c r="V364" s="77"/>
      <c r="W364" s="75"/>
      <c r="X364" s="75"/>
      <c r="Y364" s="75"/>
      <c r="Z364" s="75"/>
      <c r="AA364" s="75"/>
      <c r="AB364" s="75"/>
      <c r="AC364" s="75"/>
      <c r="AD364" s="75"/>
    </row>
    <row r="365" spans="1:30" x14ac:dyDescent="0.25">
      <c r="A365" s="75"/>
      <c r="B365" s="75"/>
      <c r="C365" s="75"/>
      <c r="D365" s="75"/>
      <c r="E365" s="75"/>
      <c r="F365" s="75"/>
      <c r="G365" s="75"/>
      <c r="H365" s="75"/>
      <c r="I365" s="75"/>
      <c r="J365" s="75"/>
      <c r="K365" s="75"/>
      <c r="L365" s="75"/>
      <c r="M365" s="75"/>
      <c r="N365" s="75"/>
      <c r="O365" s="75"/>
      <c r="P365" s="77"/>
      <c r="Q365" s="77"/>
      <c r="R365" s="77"/>
      <c r="S365" s="77"/>
      <c r="T365" s="77"/>
      <c r="U365" s="77"/>
      <c r="V365" s="77"/>
      <c r="W365" s="75"/>
      <c r="X365" s="75"/>
      <c r="Y365" s="75"/>
      <c r="Z365" s="75"/>
      <c r="AA365" s="75"/>
      <c r="AB365" s="75"/>
      <c r="AC365" s="75"/>
      <c r="AD365" s="75"/>
    </row>
    <row r="366" spans="1:30" x14ac:dyDescent="0.25">
      <c r="A366" s="75"/>
      <c r="B366" s="75"/>
      <c r="C366" s="75"/>
      <c r="D366" s="75"/>
      <c r="E366" s="75"/>
      <c r="F366" s="75"/>
      <c r="G366" s="75"/>
      <c r="H366" s="75"/>
      <c r="I366" s="75"/>
      <c r="J366" s="75"/>
      <c r="K366" s="75"/>
      <c r="L366" s="75"/>
      <c r="M366" s="75"/>
      <c r="N366" s="75"/>
      <c r="O366" s="75"/>
      <c r="P366" s="77"/>
      <c r="Q366" s="77"/>
      <c r="R366" s="77"/>
      <c r="S366" s="77"/>
      <c r="T366" s="77"/>
      <c r="U366" s="77"/>
      <c r="V366" s="77"/>
      <c r="W366" s="75"/>
      <c r="X366" s="75"/>
      <c r="Y366" s="75"/>
      <c r="Z366" s="75"/>
      <c r="AA366" s="75"/>
      <c r="AB366" s="75"/>
      <c r="AC366" s="75"/>
      <c r="AD366" s="75"/>
    </row>
    <row r="367" spans="1:30" x14ac:dyDescent="0.25">
      <c r="A367" s="75"/>
      <c r="B367" s="75"/>
      <c r="C367" s="75"/>
      <c r="D367" s="75"/>
      <c r="E367" s="75"/>
      <c r="F367" s="75"/>
      <c r="G367" s="75"/>
      <c r="H367" s="75"/>
      <c r="I367" s="75"/>
      <c r="J367" s="75"/>
      <c r="K367" s="75"/>
      <c r="L367" s="75"/>
      <c r="M367" s="75"/>
      <c r="N367" s="75"/>
      <c r="O367" s="75"/>
      <c r="P367" s="77"/>
      <c r="Q367" s="77"/>
      <c r="R367" s="77"/>
      <c r="S367" s="77"/>
      <c r="T367" s="77"/>
      <c r="U367" s="77"/>
      <c r="V367" s="77"/>
      <c r="W367" s="75"/>
      <c r="X367" s="75"/>
      <c r="Y367" s="75"/>
      <c r="Z367" s="75"/>
      <c r="AA367" s="75"/>
      <c r="AB367" s="75"/>
      <c r="AC367" s="75"/>
      <c r="AD367" s="75"/>
    </row>
    <row r="368" spans="1:30" x14ac:dyDescent="0.25">
      <c r="A368" s="75"/>
      <c r="B368" s="75"/>
      <c r="C368" s="75"/>
      <c r="D368" s="75"/>
      <c r="E368" s="75"/>
      <c r="F368" s="75"/>
      <c r="G368" s="75"/>
      <c r="H368" s="75"/>
      <c r="I368" s="75"/>
      <c r="J368" s="75"/>
      <c r="K368" s="75"/>
      <c r="L368" s="75"/>
      <c r="M368" s="75"/>
      <c r="N368" s="75"/>
      <c r="O368" s="75"/>
      <c r="P368" s="77"/>
      <c r="Q368" s="77"/>
      <c r="R368" s="77"/>
      <c r="S368" s="77"/>
      <c r="T368" s="77"/>
      <c r="U368" s="77"/>
      <c r="V368" s="77"/>
      <c r="W368" s="75"/>
      <c r="X368" s="75"/>
      <c r="Y368" s="75"/>
      <c r="Z368" s="75"/>
      <c r="AA368" s="75"/>
      <c r="AB368" s="75"/>
      <c r="AC368" s="75"/>
      <c r="AD368" s="75"/>
    </row>
    <row r="369" spans="1:30" x14ac:dyDescent="0.25">
      <c r="A369" s="75"/>
      <c r="B369" s="75"/>
      <c r="C369" s="75"/>
      <c r="D369" s="75"/>
      <c r="E369" s="75"/>
      <c r="F369" s="75"/>
      <c r="G369" s="75"/>
      <c r="H369" s="75"/>
      <c r="I369" s="75"/>
      <c r="J369" s="75"/>
      <c r="K369" s="75"/>
      <c r="L369" s="75"/>
      <c r="M369" s="75"/>
      <c r="N369" s="75"/>
      <c r="O369" s="75"/>
      <c r="P369" s="77"/>
      <c r="Q369" s="77"/>
      <c r="R369" s="77"/>
      <c r="S369" s="77"/>
      <c r="T369" s="77"/>
      <c r="U369" s="77"/>
      <c r="V369" s="77"/>
      <c r="W369" s="75"/>
      <c r="X369" s="75"/>
      <c r="Y369" s="75"/>
      <c r="Z369" s="75"/>
      <c r="AA369" s="75"/>
      <c r="AB369" s="75"/>
      <c r="AC369" s="75"/>
      <c r="AD369" s="75"/>
    </row>
    <row r="370" spans="1:30" x14ac:dyDescent="0.25">
      <c r="A370" s="75"/>
      <c r="B370" s="75"/>
      <c r="C370" s="75"/>
      <c r="D370" s="75"/>
      <c r="E370" s="75"/>
      <c r="F370" s="75"/>
      <c r="G370" s="75"/>
      <c r="H370" s="75"/>
      <c r="I370" s="75"/>
      <c r="J370" s="75"/>
      <c r="K370" s="75"/>
      <c r="L370" s="75"/>
      <c r="M370" s="75"/>
      <c r="N370" s="75"/>
      <c r="O370" s="75"/>
      <c r="P370" s="77"/>
      <c r="Q370" s="77"/>
      <c r="R370" s="77"/>
      <c r="S370" s="77"/>
      <c r="T370" s="77"/>
      <c r="U370" s="77"/>
      <c r="V370" s="77"/>
      <c r="W370" s="75"/>
      <c r="X370" s="75"/>
      <c r="Y370" s="75"/>
      <c r="Z370" s="75"/>
      <c r="AA370" s="75"/>
      <c r="AB370" s="75"/>
      <c r="AC370" s="75"/>
      <c r="AD370" s="75"/>
    </row>
    <row r="371" spans="1:30" x14ac:dyDescent="0.25">
      <c r="A371" s="75"/>
      <c r="B371" s="75"/>
      <c r="C371" s="75"/>
      <c r="D371" s="75"/>
      <c r="E371" s="75"/>
      <c r="F371" s="75"/>
      <c r="G371" s="75"/>
      <c r="H371" s="75"/>
      <c r="I371" s="75"/>
      <c r="J371" s="75"/>
      <c r="K371" s="75"/>
      <c r="L371" s="75"/>
      <c r="M371" s="75"/>
      <c r="N371" s="75"/>
      <c r="O371" s="75"/>
      <c r="P371" s="77"/>
      <c r="Q371" s="77"/>
      <c r="R371" s="77"/>
      <c r="S371" s="77"/>
      <c r="T371" s="77"/>
      <c r="U371" s="77"/>
      <c r="V371" s="77"/>
      <c r="W371" s="75"/>
      <c r="X371" s="75"/>
      <c r="Y371" s="75"/>
      <c r="Z371" s="75"/>
      <c r="AA371" s="75"/>
      <c r="AB371" s="75"/>
      <c r="AC371" s="75"/>
      <c r="AD371" s="75"/>
    </row>
    <row r="372" spans="1:30" x14ac:dyDescent="0.25">
      <c r="A372" s="75"/>
      <c r="B372" s="75"/>
      <c r="C372" s="75"/>
      <c r="D372" s="75"/>
      <c r="E372" s="75"/>
      <c r="F372" s="75"/>
      <c r="G372" s="75"/>
      <c r="H372" s="75"/>
      <c r="I372" s="75"/>
      <c r="J372" s="75"/>
      <c r="K372" s="75"/>
      <c r="L372" s="75"/>
      <c r="M372" s="75"/>
      <c r="N372" s="75"/>
      <c r="O372" s="75"/>
      <c r="P372" s="77"/>
      <c r="Q372" s="77"/>
      <c r="R372" s="77"/>
      <c r="S372" s="77"/>
      <c r="T372" s="77"/>
      <c r="U372" s="77"/>
      <c r="V372" s="77"/>
      <c r="W372" s="75"/>
      <c r="X372" s="75"/>
      <c r="Y372" s="75"/>
      <c r="Z372" s="75"/>
      <c r="AA372" s="75"/>
      <c r="AB372" s="75"/>
      <c r="AC372" s="75"/>
      <c r="AD372" s="75"/>
    </row>
    <row r="373" spans="1:30" x14ac:dyDescent="0.25">
      <c r="A373" s="75"/>
      <c r="B373" s="75"/>
      <c r="C373" s="75"/>
      <c r="D373" s="75"/>
      <c r="E373" s="75"/>
      <c r="F373" s="75"/>
      <c r="G373" s="75"/>
      <c r="H373" s="75"/>
      <c r="I373" s="75"/>
      <c r="J373" s="75"/>
      <c r="K373" s="75"/>
      <c r="L373" s="75"/>
      <c r="M373" s="75"/>
      <c r="N373" s="75"/>
      <c r="O373" s="75"/>
      <c r="P373" s="77"/>
      <c r="Q373" s="77"/>
      <c r="R373" s="77"/>
      <c r="S373" s="77"/>
      <c r="T373" s="77"/>
      <c r="U373" s="77"/>
      <c r="V373" s="77"/>
      <c r="W373" s="75"/>
      <c r="X373" s="75"/>
      <c r="Y373" s="75"/>
      <c r="Z373" s="75"/>
      <c r="AA373" s="75"/>
      <c r="AB373" s="75"/>
      <c r="AC373" s="75"/>
      <c r="AD373" s="75"/>
    </row>
    <row r="374" spans="1:30" x14ac:dyDescent="0.25">
      <c r="A374" s="75"/>
      <c r="B374" s="75"/>
      <c r="C374" s="75"/>
      <c r="D374" s="75"/>
      <c r="E374" s="75"/>
      <c r="F374" s="75"/>
      <c r="G374" s="75"/>
      <c r="H374" s="75"/>
      <c r="I374" s="75"/>
      <c r="J374" s="75"/>
      <c r="K374" s="75"/>
      <c r="L374" s="75"/>
      <c r="M374" s="75"/>
      <c r="N374" s="75"/>
      <c r="O374" s="75"/>
      <c r="P374" s="77"/>
      <c r="Q374" s="77"/>
      <c r="R374" s="77"/>
      <c r="S374" s="77"/>
      <c r="T374" s="77"/>
      <c r="U374" s="77"/>
      <c r="V374" s="77"/>
      <c r="W374" s="75"/>
      <c r="X374" s="75"/>
      <c r="Y374" s="75"/>
      <c r="Z374" s="75"/>
      <c r="AA374" s="75"/>
      <c r="AB374" s="75"/>
      <c r="AC374" s="75"/>
      <c r="AD374" s="75"/>
    </row>
    <row r="375" spans="1:30" x14ac:dyDescent="0.25">
      <c r="A375" s="75"/>
      <c r="B375" s="75"/>
      <c r="C375" s="75"/>
      <c r="D375" s="75"/>
      <c r="E375" s="75"/>
      <c r="F375" s="75"/>
      <c r="G375" s="75"/>
      <c r="H375" s="75"/>
      <c r="I375" s="75"/>
      <c r="J375" s="75"/>
      <c r="K375" s="75"/>
      <c r="L375" s="75"/>
      <c r="M375" s="75"/>
      <c r="N375" s="75"/>
      <c r="O375" s="75"/>
      <c r="P375" s="77"/>
      <c r="Q375" s="77"/>
      <c r="R375" s="77"/>
      <c r="S375" s="77"/>
      <c r="T375" s="77"/>
      <c r="U375" s="77"/>
      <c r="V375" s="77"/>
      <c r="W375" s="75"/>
      <c r="X375" s="75"/>
      <c r="Y375" s="75"/>
      <c r="Z375" s="75"/>
      <c r="AA375" s="75"/>
      <c r="AB375" s="75"/>
      <c r="AC375" s="75"/>
      <c r="AD375" s="75"/>
    </row>
    <row r="376" spans="1:30" x14ac:dyDescent="0.25">
      <c r="A376" s="75"/>
      <c r="B376" s="75"/>
      <c r="C376" s="75"/>
      <c r="D376" s="75"/>
      <c r="E376" s="75"/>
      <c r="F376" s="75"/>
      <c r="G376" s="75"/>
      <c r="H376" s="75"/>
      <c r="I376" s="75"/>
      <c r="J376" s="75"/>
      <c r="K376" s="75"/>
      <c r="L376" s="75"/>
      <c r="M376" s="75"/>
      <c r="N376" s="75"/>
      <c r="O376" s="75"/>
      <c r="P376" s="77"/>
      <c r="Q376" s="77"/>
      <c r="R376" s="77"/>
      <c r="S376" s="77"/>
      <c r="T376" s="77"/>
      <c r="U376" s="77"/>
      <c r="V376" s="77"/>
      <c r="W376" s="75"/>
      <c r="X376" s="75"/>
      <c r="Y376" s="75"/>
      <c r="Z376" s="75"/>
      <c r="AA376" s="75"/>
      <c r="AB376" s="75"/>
      <c r="AC376" s="75"/>
      <c r="AD376" s="75"/>
    </row>
    <row r="377" spans="1:30" x14ac:dyDescent="0.25">
      <c r="A377" s="75"/>
      <c r="B377" s="75"/>
      <c r="C377" s="75"/>
      <c r="D377" s="75"/>
      <c r="E377" s="75"/>
      <c r="F377" s="75"/>
      <c r="G377" s="75"/>
      <c r="H377" s="75"/>
      <c r="I377" s="75"/>
      <c r="J377" s="75"/>
      <c r="K377" s="75"/>
      <c r="L377" s="75"/>
      <c r="M377" s="75"/>
      <c r="N377" s="75"/>
      <c r="O377" s="75"/>
      <c r="P377" s="77"/>
      <c r="Q377" s="77"/>
      <c r="R377" s="77"/>
      <c r="S377" s="77"/>
      <c r="T377" s="77"/>
      <c r="U377" s="77"/>
      <c r="V377" s="77"/>
      <c r="W377" s="75"/>
      <c r="X377" s="75"/>
      <c r="Y377" s="75"/>
      <c r="Z377" s="75"/>
      <c r="AA377" s="75"/>
      <c r="AB377" s="75"/>
      <c r="AC377" s="75"/>
      <c r="AD377" s="75"/>
    </row>
    <row r="378" spans="1:30" x14ac:dyDescent="0.25">
      <c r="A378" s="75"/>
      <c r="B378" s="75"/>
      <c r="C378" s="75"/>
      <c r="D378" s="75"/>
      <c r="E378" s="75"/>
      <c r="F378" s="75"/>
      <c r="G378" s="75"/>
      <c r="H378" s="75"/>
      <c r="I378" s="75"/>
      <c r="J378" s="75"/>
      <c r="K378" s="75"/>
      <c r="L378" s="75"/>
      <c r="M378" s="75"/>
      <c r="N378" s="75"/>
      <c r="O378" s="75"/>
      <c r="P378" s="77"/>
      <c r="Q378" s="77"/>
      <c r="R378" s="77"/>
      <c r="S378" s="77"/>
      <c r="T378" s="77"/>
      <c r="U378" s="77"/>
      <c r="V378" s="77"/>
      <c r="W378" s="75"/>
      <c r="X378" s="75"/>
      <c r="Y378" s="75"/>
      <c r="Z378" s="75"/>
      <c r="AA378" s="75"/>
      <c r="AB378" s="75"/>
      <c r="AC378" s="75"/>
      <c r="AD378" s="75"/>
    </row>
    <row r="379" spans="1:30" x14ac:dyDescent="0.25">
      <c r="A379" s="75"/>
      <c r="B379" s="75"/>
      <c r="C379" s="75"/>
      <c r="D379" s="75"/>
      <c r="E379" s="75"/>
      <c r="F379" s="75"/>
      <c r="G379" s="75"/>
      <c r="H379" s="75"/>
      <c r="I379" s="75"/>
      <c r="J379" s="75"/>
      <c r="K379" s="75"/>
      <c r="L379" s="75"/>
      <c r="M379" s="75"/>
      <c r="N379" s="75"/>
      <c r="O379" s="75"/>
      <c r="P379" s="77"/>
      <c r="Q379" s="77"/>
      <c r="R379" s="77"/>
      <c r="S379" s="77"/>
      <c r="T379" s="77"/>
      <c r="U379" s="77"/>
      <c r="V379" s="77"/>
      <c r="W379" s="75"/>
      <c r="X379" s="75"/>
      <c r="Y379" s="75"/>
      <c r="Z379" s="75"/>
      <c r="AA379" s="75"/>
      <c r="AB379" s="75"/>
      <c r="AC379" s="75"/>
      <c r="AD379" s="75"/>
    </row>
    <row r="380" spans="1:30" x14ac:dyDescent="0.25">
      <c r="A380" s="75"/>
      <c r="B380" s="75"/>
      <c r="C380" s="75"/>
      <c r="D380" s="75"/>
      <c r="E380" s="75"/>
      <c r="F380" s="75"/>
      <c r="G380" s="75"/>
      <c r="H380" s="75"/>
      <c r="I380" s="75"/>
      <c r="J380" s="75"/>
      <c r="K380" s="75"/>
      <c r="L380" s="75"/>
      <c r="M380" s="75"/>
      <c r="N380" s="75"/>
      <c r="O380" s="75"/>
      <c r="P380" s="77"/>
      <c r="Q380" s="77"/>
      <c r="R380" s="77"/>
      <c r="S380" s="77"/>
      <c r="T380" s="77"/>
      <c r="U380" s="77"/>
      <c r="V380" s="77"/>
      <c r="W380" s="75"/>
      <c r="X380" s="75"/>
      <c r="Y380" s="75"/>
      <c r="Z380" s="75"/>
      <c r="AA380" s="75"/>
      <c r="AB380" s="75"/>
      <c r="AC380" s="75"/>
      <c r="AD380" s="75"/>
    </row>
    <row r="381" spans="1:30" x14ac:dyDescent="0.25">
      <c r="A381" s="75"/>
      <c r="B381" s="75"/>
      <c r="C381" s="75"/>
      <c r="D381" s="75"/>
      <c r="E381" s="75"/>
      <c r="F381" s="75"/>
      <c r="G381" s="75"/>
      <c r="H381" s="75"/>
      <c r="I381" s="75"/>
      <c r="J381" s="75"/>
      <c r="K381" s="75"/>
      <c r="L381" s="75"/>
      <c r="M381" s="75"/>
      <c r="N381" s="75"/>
      <c r="O381" s="75"/>
      <c r="P381" s="77"/>
      <c r="Q381" s="77"/>
      <c r="R381" s="77"/>
      <c r="S381" s="77"/>
      <c r="T381" s="77"/>
      <c r="U381" s="77"/>
      <c r="V381" s="77"/>
      <c r="W381" s="75"/>
      <c r="X381" s="75"/>
      <c r="Y381" s="75"/>
      <c r="Z381" s="75"/>
      <c r="AA381" s="75"/>
      <c r="AB381" s="75"/>
      <c r="AC381" s="75"/>
      <c r="AD381" s="75"/>
    </row>
    <row r="382" spans="1:30" x14ac:dyDescent="0.25">
      <c r="A382" s="75"/>
      <c r="B382" s="75"/>
      <c r="C382" s="75"/>
      <c r="D382" s="75"/>
      <c r="E382" s="75"/>
      <c r="F382" s="75"/>
      <c r="G382" s="75"/>
      <c r="H382" s="75"/>
      <c r="I382" s="75"/>
      <c r="J382" s="75"/>
      <c r="K382" s="75"/>
      <c r="L382" s="75"/>
      <c r="M382" s="75"/>
      <c r="N382" s="75"/>
      <c r="O382" s="75"/>
      <c r="P382" s="77"/>
      <c r="Q382" s="77"/>
      <c r="R382" s="77"/>
      <c r="S382" s="77"/>
      <c r="T382" s="77"/>
      <c r="U382" s="77"/>
      <c r="V382" s="77"/>
      <c r="W382" s="75"/>
      <c r="X382" s="75"/>
      <c r="Y382" s="75"/>
      <c r="Z382" s="75"/>
      <c r="AA382" s="75"/>
      <c r="AB382" s="75"/>
      <c r="AC382" s="75"/>
      <c r="AD382" s="75"/>
    </row>
    <row r="383" spans="1:30" x14ac:dyDescent="0.25">
      <c r="A383" s="75"/>
      <c r="B383" s="75"/>
      <c r="C383" s="75"/>
      <c r="D383" s="75"/>
      <c r="E383" s="75"/>
      <c r="F383" s="75"/>
      <c r="G383" s="75"/>
      <c r="H383" s="75"/>
      <c r="I383" s="75"/>
      <c r="J383" s="75"/>
      <c r="K383" s="75"/>
      <c r="L383" s="75"/>
      <c r="M383" s="75"/>
      <c r="N383" s="75"/>
      <c r="O383" s="75"/>
      <c r="P383" s="77"/>
      <c r="Q383" s="77"/>
      <c r="R383" s="77"/>
      <c r="S383" s="77"/>
      <c r="T383" s="77"/>
      <c r="U383" s="77"/>
      <c r="V383" s="77"/>
      <c r="W383" s="75"/>
      <c r="X383" s="75"/>
      <c r="Y383" s="75"/>
      <c r="Z383" s="75"/>
      <c r="AA383" s="75"/>
      <c r="AB383" s="75"/>
      <c r="AC383" s="75"/>
      <c r="AD383" s="75"/>
    </row>
    <row r="384" spans="1:30" x14ac:dyDescent="0.25">
      <c r="A384" s="75"/>
      <c r="B384" s="75"/>
      <c r="C384" s="75"/>
      <c r="D384" s="75"/>
      <c r="E384" s="75"/>
      <c r="F384" s="75"/>
      <c r="G384" s="75"/>
      <c r="H384" s="75"/>
      <c r="I384" s="75"/>
      <c r="J384" s="75"/>
      <c r="K384" s="75"/>
      <c r="L384" s="75"/>
      <c r="M384" s="75"/>
      <c r="N384" s="75"/>
      <c r="O384" s="75"/>
      <c r="P384" s="77"/>
      <c r="Q384" s="77"/>
      <c r="R384" s="77"/>
      <c r="S384" s="77"/>
      <c r="T384" s="77"/>
      <c r="U384" s="77"/>
      <c r="V384" s="77"/>
      <c r="W384" s="75"/>
      <c r="X384" s="75"/>
      <c r="Y384" s="75"/>
      <c r="Z384" s="75"/>
      <c r="AA384" s="75"/>
      <c r="AB384" s="75"/>
      <c r="AC384" s="75"/>
      <c r="AD384" s="75"/>
    </row>
    <row r="385" spans="1:30" x14ac:dyDescent="0.25">
      <c r="A385" s="75"/>
      <c r="B385" s="75"/>
      <c r="C385" s="75"/>
      <c r="D385" s="75"/>
      <c r="E385" s="75"/>
      <c r="F385" s="75"/>
      <c r="G385" s="75"/>
      <c r="H385" s="75"/>
      <c r="I385" s="75"/>
      <c r="J385" s="75"/>
      <c r="K385" s="75"/>
      <c r="L385" s="75"/>
      <c r="M385" s="75"/>
      <c r="N385" s="75"/>
      <c r="O385" s="75"/>
      <c r="P385" s="77"/>
      <c r="Q385" s="77"/>
      <c r="R385" s="77"/>
      <c r="S385" s="77"/>
      <c r="T385" s="77"/>
      <c r="U385" s="77"/>
      <c r="V385" s="77"/>
      <c r="W385" s="75"/>
      <c r="X385" s="75"/>
      <c r="Y385" s="75"/>
      <c r="Z385" s="75"/>
      <c r="AA385" s="75"/>
      <c r="AB385" s="75"/>
      <c r="AC385" s="75"/>
      <c r="AD385" s="75"/>
    </row>
    <row r="386" spans="1:30" x14ac:dyDescent="0.25">
      <c r="A386" s="75"/>
      <c r="B386" s="75"/>
      <c r="C386" s="75"/>
      <c r="D386" s="75"/>
      <c r="E386" s="75"/>
      <c r="F386" s="75"/>
      <c r="G386" s="75"/>
      <c r="H386" s="75"/>
      <c r="I386" s="75"/>
      <c r="J386" s="75"/>
      <c r="K386" s="75"/>
      <c r="L386" s="75"/>
      <c r="M386" s="75"/>
      <c r="N386" s="75"/>
      <c r="O386" s="75"/>
      <c r="P386" s="77"/>
      <c r="Q386" s="77"/>
      <c r="R386" s="77"/>
      <c r="S386" s="77"/>
      <c r="T386" s="77"/>
      <c r="U386" s="77"/>
      <c r="V386" s="77"/>
      <c r="W386" s="75"/>
      <c r="X386" s="75"/>
      <c r="Y386" s="75"/>
      <c r="Z386" s="75"/>
      <c r="AA386" s="75"/>
      <c r="AB386" s="75"/>
      <c r="AC386" s="75"/>
      <c r="AD386" s="75"/>
    </row>
    <row r="387" spans="1:30" x14ac:dyDescent="0.25">
      <c r="A387" s="75"/>
      <c r="B387" s="75"/>
      <c r="C387" s="75"/>
      <c r="D387" s="75"/>
      <c r="E387" s="75"/>
      <c r="F387" s="75"/>
      <c r="G387" s="75"/>
      <c r="H387" s="75"/>
      <c r="I387" s="75"/>
      <c r="J387" s="75"/>
      <c r="K387" s="75"/>
      <c r="L387" s="75"/>
      <c r="M387" s="75"/>
      <c r="N387" s="75"/>
      <c r="O387" s="75"/>
      <c r="P387" s="77"/>
      <c r="Q387" s="77"/>
      <c r="R387" s="77"/>
      <c r="S387" s="77"/>
      <c r="T387" s="77"/>
      <c r="U387" s="77"/>
      <c r="V387" s="77"/>
      <c r="W387" s="75"/>
      <c r="X387" s="75"/>
      <c r="Y387" s="75"/>
      <c r="Z387" s="75"/>
      <c r="AA387" s="75"/>
      <c r="AB387" s="75"/>
      <c r="AC387" s="75"/>
      <c r="AD387" s="75"/>
    </row>
    <row r="388" spans="1:30" x14ac:dyDescent="0.25">
      <c r="A388" s="75"/>
      <c r="B388" s="75"/>
      <c r="C388" s="75"/>
      <c r="D388" s="75"/>
      <c r="E388" s="75"/>
      <c r="F388" s="75"/>
      <c r="G388" s="75"/>
      <c r="H388" s="75"/>
      <c r="I388" s="75"/>
      <c r="J388" s="75"/>
      <c r="K388" s="75"/>
      <c r="L388" s="75"/>
      <c r="M388" s="75"/>
      <c r="N388" s="75"/>
      <c r="O388" s="75"/>
      <c r="P388" s="77"/>
      <c r="Q388" s="77"/>
      <c r="R388" s="77"/>
      <c r="S388" s="77"/>
      <c r="T388" s="77"/>
      <c r="U388" s="77"/>
      <c r="V388" s="77"/>
      <c r="W388" s="75"/>
      <c r="X388" s="75"/>
      <c r="Y388" s="75"/>
      <c r="Z388" s="75"/>
      <c r="AA388" s="75"/>
      <c r="AB388" s="75"/>
      <c r="AC388" s="75"/>
      <c r="AD388" s="75"/>
    </row>
    <row r="389" spans="1:30" x14ac:dyDescent="0.25">
      <c r="A389" s="75"/>
      <c r="B389" s="75"/>
      <c r="C389" s="75"/>
      <c r="D389" s="75"/>
      <c r="E389" s="75"/>
      <c r="F389" s="75"/>
      <c r="G389" s="75"/>
      <c r="H389" s="75"/>
      <c r="I389" s="75"/>
      <c r="J389" s="75"/>
      <c r="K389" s="75"/>
      <c r="L389" s="75"/>
      <c r="M389" s="75"/>
      <c r="N389" s="75"/>
      <c r="O389" s="75"/>
      <c r="P389" s="77"/>
      <c r="Q389" s="77"/>
      <c r="R389" s="77"/>
      <c r="S389" s="77"/>
      <c r="T389" s="77"/>
      <c r="U389" s="77"/>
      <c r="V389" s="77"/>
      <c r="W389" s="75"/>
      <c r="X389" s="75"/>
      <c r="Y389" s="75"/>
      <c r="Z389" s="75"/>
      <c r="AA389" s="75"/>
      <c r="AB389" s="75"/>
      <c r="AC389" s="75"/>
      <c r="AD389" s="75"/>
    </row>
    <row r="390" spans="1:30" x14ac:dyDescent="0.25">
      <c r="A390" s="75"/>
      <c r="B390" s="75"/>
      <c r="C390" s="75"/>
      <c r="D390" s="75"/>
      <c r="E390" s="75"/>
      <c r="F390" s="75"/>
      <c r="G390" s="75"/>
      <c r="H390" s="75"/>
      <c r="I390" s="75"/>
      <c r="J390" s="75"/>
      <c r="K390" s="75"/>
      <c r="L390" s="75"/>
      <c r="M390" s="75"/>
      <c r="N390" s="75"/>
      <c r="O390" s="75"/>
      <c r="P390" s="77"/>
      <c r="Q390" s="77"/>
      <c r="R390" s="77"/>
      <c r="S390" s="77"/>
      <c r="T390" s="77"/>
      <c r="U390" s="77"/>
      <c r="V390" s="77"/>
      <c r="W390" s="75"/>
      <c r="X390" s="75"/>
      <c r="Y390" s="75"/>
      <c r="Z390" s="75"/>
      <c r="AA390" s="75"/>
      <c r="AB390" s="75"/>
      <c r="AC390" s="75"/>
      <c r="AD390" s="75"/>
    </row>
    <row r="391" spans="1:30" x14ac:dyDescent="0.25">
      <c r="A391" s="75"/>
      <c r="B391" s="75"/>
      <c r="C391" s="75"/>
      <c r="D391" s="75"/>
      <c r="E391" s="75"/>
      <c r="F391" s="75"/>
      <c r="G391" s="75"/>
      <c r="H391" s="75"/>
      <c r="I391" s="75"/>
      <c r="J391" s="75"/>
      <c r="K391" s="75"/>
      <c r="L391" s="75"/>
      <c r="M391" s="75"/>
      <c r="N391" s="75"/>
      <c r="O391" s="75"/>
      <c r="P391" s="77"/>
      <c r="Q391" s="77"/>
      <c r="R391" s="77"/>
      <c r="S391" s="77"/>
      <c r="T391" s="77"/>
      <c r="U391" s="77"/>
      <c r="V391" s="77"/>
      <c r="W391" s="75"/>
      <c r="X391" s="75"/>
      <c r="Y391" s="75"/>
      <c r="Z391" s="75"/>
      <c r="AA391" s="75"/>
      <c r="AB391" s="75"/>
      <c r="AC391" s="75"/>
      <c r="AD391" s="75"/>
    </row>
    <row r="392" spans="1:30" x14ac:dyDescent="0.25">
      <c r="A392" s="75"/>
      <c r="B392" s="75"/>
      <c r="C392" s="75"/>
      <c r="D392" s="75"/>
      <c r="E392" s="75"/>
      <c r="F392" s="75"/>
      <c r="G392" s="75"/>
      <c r="H392" s="75"/>
      <c r="I392" s="75"/>
      <c r="J392" s="75"/>
      <c r="K392" s="75"/>
      <c r="L392" s="75"/>
      <c r="M392" s="75"/>
      <c r="N392" s="75"/>
      <c r="O392" s="75"/>
      <c r="P392" s="77"/>
      <c r="Q392" s="77"/>
      <c r="R392" s="77"/>
      <c r="S392" s="77"/>
      <c r="T392" s="77"/>
      <c r="U392" s="77"/>
      <c r="V392" s="77"/>
      <c r="W392" s="75"/>
      <c r="X392" s="75"/>
      <c r="Y392" s="75"/>
      <c r="Z392" s="75"/>
      <c r="AA392" s="75"/>
      <c r="AB392" s="75"/>
      <c r="AC392" s="75"/>
      <c r="AD392" s="75"/>
    </row>
    <row r="393" spans="1:30" x14ac:dyDescent="0.25">
      <c r="A393" s="75"/>
      <c r="B393" s="75"/>
      <c r="C393" s="75"/>
      <c r="D393" s="75"/>
      <c r="E393" s="75"/>
      <c r="F393" s="75"/>
      <c r="G393" s="75"/>
      <c r="H393" s="75"/>
      <c r="I393" s="75"/>
      <c r="J393" s="75"/>
      <c r="K393" s="75"/>
      <c r="L393" s="75"/>
      <c r="M393" s="75"/>
      <c r="N393" s="75"/>
      <c r="O393" s="75"/>
      <c r="P393" s="77"/>
      <c r="Q393" s="77"/>
      <c r="R393" s="77"/>
      <c r="S393" s="77"/>
      <c r="T393" s="77"/>
      <c r="U393" s="77"/>
      <c r="V393" s="77"/>
      <c r="W393" s="75"/>
      <c r="X393" s="75"/>
      <c r="Y393" s="75"/>
      <c r="Z393" s="75"/>
      <c r="AA393" s="75"/>
      <c r="AB393" s="75"/>
      <c r="AC393" s="75"/>
      <c r="AD393" s="75"/>
    </row>
    <row r="394" spans="1:30" x14ac:dyDescent="0.25">
      <c r="A394" s="75"/>
      <c r="B394" s="75"/>
      <c r="C394" s="75"/>
      <c r="D394" s="75"/>
      <c r="E394" s="75"/>
      <c r="F394" s="75"/>
      <c r="G394" s="75"/>
      <c r="H394" s="75"/>
      <c r="I394" s="75"/>
      <c r="J394" s="75"/>
      <c r="K394" s="75"/>
      <c r="L394" s="75"/>
      <c r="M394" s="75"/>
      <c r="N394" s="75"/>
      <c r="O394" s="75"/>
      <c r="P394" s="77"/>
      <c r="Q394" s="77"/>
      <c r="R394" s="77"/>
      <c r="S394" s="77"/>
      <c r="T394" s="77"/>
      <c r="U394" s="77"/>
      <c r="V394" s="77"/>
      <c r="W394" s="75"/>
      <c r="X394" s="75"/>
      <c r="Y394" s="75"/>
      <c r="Z394" s="75"/>
      <c r="AA394" s="75"/>
      <c r="AB394" s="75"/>
      <c r="AC394" s="75"/>
      <c r="AD394" s="75"/>
    </row>
    <row r="395" spans="1:30" x14ac:dyDescent="0.25">
      <c r="A395" s="75"/>
      <c r="B395" s="75"/>
      <c r="C395" s="75"/>
      <c r="D395" s="75"/>
      <c r="E395" s="75"/>
      <c r="F395" s="75"/>
      <c r="G395" s="75"/>
      <c r="H395" s="75"/>
      <c r="I395" s="75"/>
      <c r="J395" s="75"/>
      <c r="K395" s="75"/>
      <c r="L395" s="75"/>
      <c r="M395" s="75"/>
      <c r="N395" s="75"/>
      <c r="O395" s="75"/>
      <c r="P395" s="77"/>
      <c r="Q395" s="77"/>
      <c r="R395" s="77"/>
      <c r="S395" s="77"/>
      <c r="T395" s="77"/>
      <c r="U395" s="77"/>
      <c r="V395" s="77"/>
      <c r="W395" s="75"/>
      <c r="X395" s="75"/>
      <c r="Y395" s="75"/>
      <c r="Z395" s="75"/>
      <c r="AA395" s="75"/>
      <c r="AB395" s="75"/>
      <c r="AC395" s="75"/>
      <c r="AD395" s="75"/>
    </row>
    <row r="396" spans="1:30" x14ac:dyDescent="0.25">
      <c r="A396" s="75"/>
      <c r="B396" s="75"/>
      <c r="C396" s="75"/>
      <c r="D396" s="75"/>
      <c r="E396" s="75"/>
      <c r="F396" s="75"/>
      <c r="G396" s="75"/>
      <c r="H396" s="75"/>
      <c r="I396" s="75"/>
      <c r="J396" s="75"/>
      <c r="K396" s="75"/>
      <c r="L396" s="75"/>
      <c r="M396" s="75"/>
      <c r="N396" s="75"/>
      <c r="O396" s="75"/>
      <c r="P396" s="77"/>
      <c r="Q396" s="77"/>
      <c r="R396" s="77"/>
      <c r="S396" s="77"/>
      <c r="T396" s="77"/>
      <c r="U396" s="77"/>
      <c r="V396" s="77"/>
      <c r="W396" s="75"/>
      <c r="X396" s="75"/>
      <c r="Y396" s="75"/>
      <c r="Z396" s="75"/>
      <c r="AA396" s="75"/>
      <c r="AB396" s="75"/>
      <c r="AC396" s="75"/>
      <c r="AD396" s="75"/>
    </row>
    <row r="397" spans="1:30" x14ac:dyDescent="0.25">
      <c r="A397" s="75"/>
      <c r="B397" s="75"/>
      <c r="C397" s="75"/>
      <c r="D397" s="75"/>
      <c r="E397" s="75"/>
      <c r="F397" s="75"/>
      <c r="G397" s="75"/>
      <c r="H397" s="75"/>
      <c r="I397" s="75"/>
      <c r="J397" s="75"/>
      <c r="K397" s="75"/>
      <c r="L397" s="75"/>
      <c r="M397" s="75"/>
      <c r="N397" s="75"/>
      <c r="O397" s="75"/>
      <c r="P397" s="77"/>
      <c r="Q397" s="77"/>
      <c r="R397" s="77"/>
      <c r="S397" s="77"/>
      <c r="T397" s="77"/>
      <c r="U397" s="77"/>
      <c r="V397" s="77"/>
      <c r="W397" s="75"/>
      <c r="X397" s="75"/>
      <c r="Y397" s="75"/>
      <c r="Z397" s="75"/>
      <c r="AA397" s="75"/>
      <c r="AB397" s="75"/>
      <c r="AC397" s="75"/>
      <c r="AD397" s="75"/>
    </row>
    <row r="398" spans="1:30" x14ac:dyDescent="0.25">
      <c r="A398" s="75"/>
      <c r="B398" s="75"/>
      <c r="C398" s="75"/>
      <c r="D398" s="75"/>
      <c r="E398" s="75"/>
      <c r="F398" s="75"/>
      <c r="G398" s="75"/>
      <c r="H398" s="75"/>
      <c r="I398" s="75"/>
      <c r="J398" s="75"/>
      <c r="K398" s="75"/>
      <c r="L398" s="75"/>
      <c r="M398" s="75"/>
      <c r="N398" s="75"/>
      <c r="O398" s="75"/>
      <c r="P398" s="77"/>
      <c r="Q398" s="77"/>
      <c r="R398" s="77"/>
      <c r="S398" s="77"/>
      <c r="T398" s="77"/>
      <c r="U398" s="77"/>
      <c r="V398" s="77"/>
      <c r="W398" s="75"/>
      <c r="X398" s="75"/>
      <c r="Y398" s="75"/>
      <c r="Z398" s="75"/>
      <c r="AA398" s="75"/>
      <c r="AB398" s="75"/>
      <c r="AC398" s="75"/>
      <c r="AD398" s="75"/>
    </row>
    <row r="399" spans="1:30" x14ac:dyDescent="0.25">
      <c r="A399" s="75"/>
      <c r="B399" s="75"/>
      <c r="C399" s="75"/>
      <c r="D399" s="75"/>
      <c r="E399" s="75"/>
      <c r="F399" s="75"/>
      <c r="G399" s="75"/>
      <c r="H399" s="75"/>
      <c r="I399" s="75"/>
      <c r="J399" s="75"/>
      <c r="K399" s="75"/>
      <c r="L399" s="75"/>
      <c r="M399" s="75"/>
      <c r="N399" s="75"/>
      <c r="O399" s="75"/>
      <c r="P399" s="77"/>
      <c r="Q399" s="77"/>
      <c r="R399" s="77"/>
      <c r="S399" s="77"/>
      <c r="T399" s="77"/>
      <c r="U399" s="77"/>
      <c r="V399" s="77"/>
      <c r="W399" s="75"/>
      <c r="X399" s="75"/>
      <c r="Y399" s="75"/>
      <c r="Z399" s="75"/>
      <c r="AA399" s="75"/>
      <c r="AB399" s="75"/>
      <c r="AC399" s="75"/>
      <c r="AD399" s="75"/>
    </row>
    <row r="400" spans="1:30" x14ac:dyDescent="0.25">
      <c r="A400" s="75"/>
      <c r="B400" s="75"/>
      <c r="C400" s="75"/>
      <c r="D400" s="75"/>
      <c r="E400" s="75"/>
      <c r="F400" s="75"/>
      <c r="G400" s="75"/>
      <c r="H400" s="75"/>
      <c r="I400" s="75"/>
      <c r="J400" s="75"/>
      <c r="K400" s="75"/>
      <c r="L400" s="75"/>
      <c r="M400" s="75"/>
      <c r="N400" s="75"/>
      <c r="O400" s="75"/>
      <c r="P400" s="77"/>
      <c r="Q400" s="77"/>
      <c r="R400" s="77"/>
      <c r="S400" s="77"/>
      <c r="T400" s="77"/>
      <c r="U400" s="77"/>
      <c r="V400" s="77"/>
      <c r="W400" s="75"/>
      <c r="X400" s="75"/>
      <c r="Y400" s="75"/>
      <c r="Z400" s="75"/>
      <c r="AA400" s="75"/>
      <c r="AB400" s="75"/>
      <c r="AC400" s="75"/>
      <c r="AD400" s="75"/>
    </row>
    <row r="401" spans="1:30" x14ac:dyDescent="0.25">
      <c r="A401" s="75"/>
      <c r="B401" s="75"/>
      <c r="C401" s="75"/>
      <c r="D401" s="75"/>
      <c r="E401" s="75"/>
      <c r="F401" s="75"/>
      <c r="G401" s="75"/>
      <c r="H401" s="75"/>
      <c r="I401" s="75"/>
      <c r="J401" s="75"/>
      <c r="K401" s="75"/>
      <c r="L401" s="75"/>
      <c r="M401" s="75"/>
      <c r="N401" s="75"/>
      <c r="O401" s="75"/>
      <c r="P401" s="77"/>
      <c r="Q401" s="77"/>
      <c r="R401" s="77"/>
      <c r="S401" s="77"/>
      <c r="T401" s="77"/>
      <c r="U401" s="77"/>
      <c r="V401" s="77"/>
      <c r="W401" s="75"/>
      <c r="X401" s="75"/>
      <c r="Y401" s="75"/>
      <c r="Z401" s="75"/>
      <c r="AA401" s="75"/>
      <c r="AB401" s="75"/>
      <c r="AC401" s="75"/>
      <c r="AD401" s="75"/>
    </row>
    <row r="402" spans="1:30" x14ac:dyDescent="0.25">
      <c r="A402" s="75"/>
      <c r="B402" s="75"/>
      <c r="C402" s="75"/>
      <c r="D402" s="75"/>
      <c r="E402" s="75"/>
      <c r="F402" s="75"/>
      <c r="G402" s="75"/>
      <c r="H402" s="75"/>
      <c r="I402" s="75"/>
      <c r="J402" s="75"/>
      <c r="K402" s="75"/>
      <c r="L402" s="75"/>
      <c r="M402" s="75"/>
      <c r="N402" s="75"/>
      <c r="O402" s="75"/>
      <c r="P402" s="77"/>
      <c r="Q402" s="77"/>
      <c r="R402" s="77"/>
      <c r="S402" s="77"/>
      <c r="T402" s="77"/>
      <c r="U402" s="77"/>
      <c r="V402" s="77"/>
      <c r="W402" s="75"/>
      <c r="X402" s="75"/>
      <c r="Y402" s="75"/>
      <c r="Z402" s="75"/>
      <c r="AA402" s="75"/>
      <c r="AB402" s="75"/>
      <c r="AC402" s="75"/>
      <c r="AD402" s="75"/>
    </row>
    <row r="403" spans="1:30" x14ac:dyDescent="0.25">
      <c r="A403" s="75"/>
      <c r="B403" s="75"/>
      <c r="C403" s="75"/>
      <c r="D403" s="75"/>
      <c r="E403" s="75"/>
      <c r="F403" s="75"/>
      <c r="G403" s="75"/>
      <c r="H403" s="75"/>
      <c r="I403" s="75"/>
      <c r="J403" s="75"/>
      <c r="K403" s="75"/>
      <c r="L403" s="75"/>
      <c r="M403" s="75"/>
      <c r="N403" s="75"/>
      <c r="O403" s="75"/>
      <c r="P403" s="77"/>
      <c r="Q403" s="77"/>
      <c r="R403" s="77"/>
      <c r="S403" s="77"/>
      <c r="T403" s="77"/>
      <c r="U403" s="77"/>
      <c r="V403" s="77"/>
      <c r="W403" s="75"/>
      <c r="X403" s="75"/>
      <c r="Y403" s="75"/>
      <c r="Z403" s="75"/>
      <c r="AA403" s="75"/>
      <c r="AB403" s="75"/>
      <c r="AC403" s="75"/>
      <c r="AD403" s="75"/>
    </row>
    <row r="404" spans="1:30" x14ac:dyDescent="0.25">
      <c r="A404" s="75"/>
      <c r="B404" s="75"/>
      <c r="C404" s="75"/>
      <c r="D404" s="75"/>
      <c r="E404" s="75"/>
      <c r="F404" s="75"/>
      <c r="G404" s="75"/>
      <c r="H404" s="75"/>
      <c r="I404" s="75"/>
      <c r="J404" s="75"/>
      <c r="K404" s="75"/>
      <c r="L404" s="75"/>
      <c r="M404" s="75"/>
      <c r="N404" s="75"/>
      <c r="O404" s="75"/>
      <c r="P404" s="77"/>
      <c r="Q404" s="77"/>
      <c r="R404" s="77"/>
      <c r="S404" s="77"/>
      <c r="T404" s="77"/>
      <c r="U404" s="77"/>
      <c r="V404" s="77"/>
      <c r="W404" s="75"/>
      <c r="X404" s="75"/>
      <c r="Y404" s="75"/>
      <c r="Z404" s="75"/>
      <c r="AA404" s="75"/>
      <c r="AB404" s="75"/>
      <c r="AC404" s="75"/>
      <c r="AD404" s="75"/>
    </row>
    <row r="405" spans="1:30" x14ac:dyDescent="0.25">
      <c r="A405" s="75"/>
      <c r="B405" s="75"/>
      <c r="C405" s="75"/>
      <c r="D405" s="75"/>
      <c r="E405" s="75"/>
      <c r="F405" s="75"/>
      <c r="G405" s="75"/>
      <c r="H405" s="75"/>
      <c r="I405" s="75"/>
      <c r="J405" s="75"/>
      <c r="K405" s="75"/>
      <c r="L405" s="75"/>
      <c r="M405" s="75"/>
      <c r="N405" s="75"/>
      <c r="O405" s="75"/>
      <c r="P405" s="77"/>
      <c r="Q405" s="77"/>
      <c r="R405" s="77"/>
      <c r="S405" s="77"/>
      <c r="T405" s="77"/>
      <c r="U405" s="77"/>
      <c r="V405" s="77"/>
      <c r="W405" s="75"/>
      <c r="X405" s="75"/>
      <c r="Y405" s="75"/>
      <c r="Z405" s="75"/>
      <c r="AA405" s="75"/>
      <c r="AB405" s="75"/>
      <c r="AC405" s="75"/>
      <c r="AD405" s="75"/>
    </row>
    <row r="406" spans="1:30" x14ac:dyDescent="0.25">
      <c r="A406" s="75"/>
      <c r="B406" s="75"/>
      <c r="C406" s="75"/>
      <c r="D406" s="75"/>
      <c r="E406" s="75"/>
      <c r="F406" s="75"/>
      <c r="G406" s="75"/>
      <c r="H406" s="75"/>
      <c r="I406" s="75"/>
      <c r="J406" s="75"/>
      <c r="K406" s="75"/>
      <c r="L406" s="75"/>
      <c r="M406" s="75"/>
      <c r="N406" s="75"/>
      <c r="O406" s="75"/>
      <c r="P406" s="77"/>
      <c r="Q406" s="77"/>
      <c r="R406" s="77"/>
      <c r="S406" s="77"/>
      <c r="T406" s="77"/>
      <c r="U406" s="77"/>
      <c r="V406" s="77"/>
      <c r="W406" s="75"/>
      <c r="X406" s="75"/>
      <c r="Y406" s="75"/>
      <c r="Z406" s="75"/>
      <c r="AA406" s="75"/>
      <c r="AB406" s="75"/>
      <c r="AC406" s="75"/>
      <c r="AD406" s="75"/>
    </row>
    <row r="407" spans="1:30" x14ac:dyDescent="0.25">
      <c r="A407" s="75"/>
      <c r="B407" s="75"/>
      <c r="C407" s="75"/>
      <c r="D407" s="75"/>
      <c r="E407" s="75"/>
      <c r="F407" s="75"/>
      <c r="G407" s="75"/>
      <c r="H407" s="75"/>
      <c r="I407" s="75"/>
      <c r="J407" s="75"/>
      <c r="K407" s="75"/>
      <c r="L407" s="75"/>
      <c r="M407" s="75"/>
      <c r="N407" s="75"/>
      <c r="O407" s="75"/>
      <c r="P407" s="77"/>
      <c r="Q407" s="77"/>
      <c r="R407" s="77"/>
      <c r="S407" s="77"/>
      <c r="T407" s="77"/>
      <c r="U407" s="77"/>
      <c r="V407" s="77"/>
      <c r="W407" s="75"/>
      <c r="X407" s="75"/>
      <c r="Y407" s="75"/>
      <c r="Z407" s="75"/>
      <c r="AA407" s="75"/>
      <c r="AB407" s="75"/>
      <c r="AC407" s="75"/>
      <c r="AD407" s="75"/>
    </row>
    <row r="408" spans="1:30" x14ac:dyDescent="0.25">
      <c r="A408" s="75"/>
      <c r="B408" s="75"/>
      <c r="C408" s="75"/>
      <c r="D408" s="75"/>
      <c r="E408" s="75"/>
      <c r="F408" s="75"/>
      <c r="G408" s="75"/>
      <c r="H408" s="75"/>
      <c r="I408" s="75"/>
      <c r="J408" s="75"/>
      <c r="K408" s="75"/>
      <c r="L408" s="75"/>
      <c r="M408" s="75"/>
      <c r="N408" s="75"/>
      <c r="O408" s="75"/>
      <c r="P408" s="77"/>
      <c r="Q408" s="77"/>
      <c r="R408" s="77"/>
      <c r="S408" s="77"/>
      <c r="T408" s="77"/>
      <c r="U408" s="77"/>
      <c r="V408" s="77"/>
      <c r="W408" s="75"/>
      <c r="X408" s="75"/>
      <c r="Y408" s="75"/>
      <c r="Z408" s="75"/>
      <c r="AA408" s="75"/>
      <c r="AB408" s="75"/>
      <c r="AC408" s="75"/>
      <c r="AD408" s="75"/>
    </row>
    <row r="409" spans="1:30" x14ac:dyDescent="0.25">
      <c r="A409" s="75"/>
      <c r="B409" s="75"/>
      <c r="C409" s="75"/>
      <c r="D409" s="75"/>
      <c r="E409" s="75"/>
      <c r="F409" s="75"/>
      <c r="G409" s="75"/>
      <c r="H409" s="75"/>
      <c r="I409" s="75"/>
      <c r="J409" s="75"/>
      <c r="K409" s="75"/>
      <c r="L409" s="75"/>
      <c r="M409" s="75"/>
      <c r="N409" s="75"/>
      <c r="O409" s="75"/>
      <c r="P409" s="77"/>
      <c r="Q409" s="77"/>
      <c r="R409" s="77"/>
      <c r="S409" s="77"/>
      <c r="T409" s="77"/>
      <c r="U409" s="77"/>
      <c r="V409" s="77"/>
      <c r="W409" s="75"/>
      <c r="X409" s="75"/>
      <c r="Y409" s="75"/>
      <c r="Z409" s="75"/>
      <c r="AA409" s="75"/>
      <c r="AB409" s="75"/>
      <c r="AC409" s="75"/>
      <c r="AD409" s="75"/>
    </row>
    <row r="410" spans="1:30" x14ac:dyDescent="0.25">
      <c r="A410" s="75"/>
      <c r="B410" s="75"/>
      <c r="C410" s="75"/>
      <c r="D410" s="75"/>
      <c r="E410" s="75"/>
      <c r="F410" s="75"/>
      <c r="G410" s="75"/>
      <c r="H410" s="75"/>
      <c r="I410" s="75"/>
      <c r="J410" s="75"/>
      <c r="K410" s="75"/>
      <c r="L410" s="75"/>
      <c r="M410" s="75"/>
      <c r="N410" s="75"/>
      <c r="O410" s="75"/>
      <c r="P410" s="77"/>
      <c r="Q410" s="77"/>
      <c r="R410" s="77"/>
      <c r="S410" s="77"/>
      <c r="T410" s="77"/>
      <c r="U410" s="77"/>
      <c r="V410" s="77"/>
      <c r="W410" s="75"/>
      <c r="X410" s="75"/>
      <c r="Y410" s="75"/>
      <c r="Z410" s="75"/>
      <c r="AA410" s="75"/>
      <c r="AB410" s="75"/>
      <c r="AC410" s="75"/>
      <c r="AD410" s="75"/>
    </row>
    <row r="411" spans="1:30" x14ac:dyDescent="0.25">
      <c r="A411" s="75"/>
      <c r="B411" s="75"/>
      <c r="C411" s="75"/>
      <c r="D411" s="75"/>
      <c r="E411" s="75"/>
      <c r="F411" s="75"/>
      <c r="G411" s="75"/>
      <c r="H411" s="75"/>
      <c r="I411" s="75"/>
      <c r="J411" s="75"/>
      <c r="K411" s="75"/>
      <c r="L411" s="75"/>
      <c r="M411" s="75"/>
      <c r="N411" s="75"/>
      <c r="O411" s="75"/>
      <c r="P411" s="77"/>
      <c r="Q411" s="77"/>
      <c r="R411" s="77"/>
      <c r="S411" s="77"/>
      <c r="T411" s="77"/>
      <c r="U411" s="77"/>
      <c r="V411" s="77"/>
      <c r="W411" s="75"/>
      <c r="X411" s="75"/>
      <c r="Y411" s="75"/>
      <c r="Z411" s="75"/>
      <c r="AA411" s="75"/>
      <c r="AB411" s="75"/>
      <c r="AC411" s="75"/>
      <c r="AD411" s="75"/>
    </row>
    <row r="412" spans="1:30" x14ac:dyDescent="0.25">
      <c r="A412" s="75"/>
      <c r="B412" s="75"/>
      <c r="C412" s="75"/>
      <c r="D412" s="75"/>
      <c r="E412" s="75"/>
      <c r="F412" s="75"/>
      <c r="G412" s="75"/>
      <c r="H412" s="75"/>
      <c r="I412" s="75"/>
      <c r="J412" s="75"/>
      <c r="K412" s="75"/>
      <c r="L412" s="75"/>
      <c r="M412" s="75"/>
      <c r="N412" s="75"/>
      <c r="O412" s="75"/>
      <c r="P412" s="77"/>
      <c r="Q412" s="77"/>
      <c r="R412" s="77"/>
      <c r="S412" s="77"/>
      <c r="T412" s="77"/>
      <c r="U412" s="77"/>
      <c r="V412" s="77"/>
      <c r="W412" s="75"/>
      <c r="X412" s="75"/>
      <c r="Y412" s="75"/>
      <c r="Z412" s="75"/>
      <c r="AA412" s="75"/>
      <c r="AB412" s="75"/>
      <c r="AC412" s="75"/>
      <c r="AD412" s="75"/>
    </row>
    <row r="413" spans="1:30" x14ac:dyDescent="0.25">
      <c r="A413" s="75"/>
      <c r="B413" s="75"/>
      <c r="C413" s="75"/>
      <c r="D413" s="75"/>
      <c r="E413" s="75"/>
      <c r="F413" s="75"/>
      <c r="G413" s="75"/>
      <c r="H413" s="75"/>
      <c r="I413" s="75"/>
      <c r="J413" s="75"/>
      <c r="K413" s="75"/>
      <c r="L413" s="75"/>
      <c r="M413" s="75"/>
      <c r="N413" s="75"/>
      <c r="O413" s="75"/>
      <c r="P413" s="77"/>
      <c r="Q413" s="77"/>
      <c r="R413" s="77"/>
      <c r="S413" s="77"/>
      <c r="T413" s="77"/>
      <c r="U413" s="77"/>
      <c r="V413" s="77"/>
      <c r="W413" s="75"/>
      <c r="X413" s="75"/>
      <c r="Y413" s="75"/>
      <c r="Z413" s="75"/>
      <c r="AA413" s="75"/>
      <c r="AB413" s="75"/>
      <c r="AC413" s="75"/>
      <c r="AD413" s="75"/>
    </row>
    <row r="414" spans="1:30" x14ac:dyDescent="0.25">
      <c r="A414" s="75"/>
      <c r="B414" s="75"/>
      <c r="C414" s="75"/>
      <c r="D414" s="75"/>
      <c r="E414" s="75"/>
      <c r="F414" s="75"/>
      <c r="G414" s="75"/>
      <c r="H414" s="75"/>
      <c r="I414" s="75"/>
      <c r="J414" s="75"/>
      <c r="K414" s="75"/>
      <c r="L414" s="75"/>
      <c r="M414" s="75"/>
      <c r="N414" s="75"/>
      <c r="O414" s="75"/>
      <c r="P414" s="77"/>
      <c r="Q414" s="77"/>
      <c r="R414" s="77"/>
      <c r="S414" s="77"/>
      <c r="T414" s="77"/>
      <c r="U414" s="77"/>
      <c r="V414" s="77"/>
      <c r="W414" s="75"/>
      <c r="X414" s="75"/>
      <c r="Y414" s="75"/>
      <c r="Z414" s="75"/>
      <c r="AA414" s="75"/>
      <c r="AB414" s="75"/>
      <c r="AC414" s="75"/>
      <c r="AD414" s="75"/>
    </row>
    <row r="415" spans="1:30" x14ac:dyDescent="0.25">
      <c r="A415" s="75"/>
      <c r="B415" s="75"/>
      <c r="C415" s="75"/>
      <c r="D415" s="75"/>
      <c r="E415" s="75"/>
      <c r="F415" s="75"/>
      <c r="G415" s="75"/>
      <c r="H415" s="75"/>
      <c r="I415" s="75"/>
      <c r="J415" s="75"/>
      <c r="K415" s="75"/>
      <c r="L415" s="75"/>
      <c r="M415" s="75"/>
      <c r="N415" s="75"/>
      <c r="O415" s="75"/>
      <c r="P415" s="77"/>
      <c r="Q415" s="77"/>
      <c r="R415" s="77"/>
      <c r="S415" s="77"/>
      <c r="T415" s="77"/>
      <c r="U415" s="77"/>
      <c r="V415" s="77"/>
      <c r="W415" s="75"/>
      <c r="X415" s="75"/>
      <c r="Y415" s="75"/>
      <c r="Z415" s="75"/>
      <c r="AA415" s="75"/>
      <c r="AB415" s="75"/>
      <c r="AC415" s="75"/>
      <c r="AD415" s="75"/>
    </row>
    <row r="416" spans="1:30" x14ac:dyDescent="0.25">
      <c r="A416" s="75"/>
      <c r="B416" s="75"/>
      <c r="C416" s="75"/>
      <c r="D416" s="75"/>
      <c r="E416" s="75"/>
      <c r="F416" s="75"/>
      <c r="G416" s="75"/>
      <c r="H416" s="75"/>
      <c r="I416" s="75"/>
      <c r="J416" s="75"/>
      <c r="K416" s="75"/>
      <c r="L416" s="75"/>
      <c r="M416" s="75"/>
      <c r="N416" s="75"/>
      <c r="O416" s="75"/>
      <c r="P416" s="77"/>
      <c r="Q416" s="77"/>
      <c r="R416" s="77"/>
      <c r="S416" s="77"/>
      <c r="T416" s="77"/>
      <c r="U416" s="77"/>
      <c r="V416" s="77"/>
      <c r="W416" s="75"/>
      <c r="X416" s="75"/>
      <c r="Y416" s="75"/>
      <c r="Z416" s="75"/>
      <c r="AA416" s="75"/>
      <c r="AB416" s="75"/>
      <c r="AC416" s="75"/>
      <c r="AD416" s="75"/>
    </row>
    <row r="417" spans="1:30" x14ac:dyDescent="0.25">
      <c r="A417" s="75"/>
      <c r="B417" s="75"/>
      <c r="C417" s="75"/>
      <c r="D417" s="75"/>
      <c r="E417" s="75"/>
      <c r="F417" s="75"/>
      <c r="G417" s="75"/>
      <c r="H417" s="75"/>
      <c r="I417" s="75"/>
      <c r="J417" s="75"/>
      <c r="K417" s="75"/>
      <c r="L417" s="75"/>
      <c r="M417" s="75"/>
      <c r="N417" s="75"/>
      <c r="O417" s="75"/>
      <c r="P417" s="77"/>
      <c r="Q417" s="77"/>
      <c r="R417" s="77"/>
      <c r="S417" s="77"/>
      <c r="T417" s="77"/>
      <c r="U417" s="77"/>
      <c r="V417" s="77"/>
      <c r="W417" s="75"/>
      <c r="X417" s="75"/>
      <c r="Y417" s="75"/>
      <c r="Z417" s="75"/>
      <c r="AA417" s="75"/>
      <c r="AB417" s="75"/>
      <c r="AC417" s="75"/>
      <c r="AD417" s="75"/>
    </row>
    <row r="418" spans="1:30" x14ac:dyDescent="0.25">
      <c r="A418" s="75"/>
      <c r="B418" s="75"/>
      <c r="C418" s="75"/>
      <c r="D418" s="75"/>
      <c r="E418" s="75"/>
      <c r="F418" s="75"/>
      <c r="G418" s="75"/>
      <c r="H418" s="75"/>
      <c r="I418" s="75"/>
      <c r="J418" s="75"/>
      <c r="K418" s="75"/>
      <c r="L418" s="75"/>
      <c r="M418" s="75"/>
      <c r="N418" s="75"/>
      <c r="O418" s="75"/>
      <c r="P418" s="77"/>
      <c r="Q418" s="77"/>
      <c r="R418" s="77"/>
      <c r="S418" s="77"/>
      <c r="T418" s="77"/>
      <c r="U418" s="77"/>
      <c r="V418" s="77"/>
      <c r="W418" s="75"/>
      <c r="X418" s="75"/>
      <c r="Y418" s="75"/>
      <c r="Z418" s="75"/>
      <c r="AA418" s="75"/>
      <c r="AB418" s="75"/>
      <c r="AC418" s="75"/>
      <c r="AD418" s="75"/>
    </row>
    <row r="419" spans="1:30" x14ac:dyDescent="0.25">
      <c r="A419" s="75"/>
      <c r="B419" s="75"/>
      <c r="C419" s="75"/>
      <c r="D419" s="75"/>
      <c r="E419" s="75"/>
      <c r="F419" s="75"/>
      <c r="G419" s="75"/>
      <c r="H419" s="75"/>
      <c r="I419" s="75"/>
      <c r="J419" s="75"/>
      <c r="K419" s="75"/>
      <c r="L419" s="75"/>
      <c r="M419" s="75"/>
      <c r="N419" s="75"/>
      <c r="O419" s="75"/>
      <c r="P419" s="77"/>
      <c r="Q419" s="77"/>
      <c r="R419" s="77"/>
      <c r="S419" s="77"/>
      <c r="T419" s="77"/>
      <c r="U419" s="77"/>
      <c r="V419" s="77"/>
      <c r="W419" s="75"/>
      <c r="X419" s="75"/>
      <c r="Y419" s="75"/>
      <c r="Z419" s="75"/>
      <c r="AA419" s="75"/>
      <c r="AB419" s="75"/>
      <c r="AC419" s="75"/>
      <c r="AD419" s="75"/>
    </row>
    <row r="420" spans="1:30" x14ac:dyDescent="0.25">
      <c r="A420" s="75"/>
      <c r="B420" s="75"/>
      <c r="C420" s="75"/>
      <c r="D420" s="75"/>
      <c r="E420" s="75"/>
      <c r="F420" s="75"/>
      <c r="G420" s="75"/>
      <c r="H420" s="75"/>
      <c r="I420" s="75"/>
      <c r="J420" s="75"/>
      <c r="K420" s="75"/>
      <c r="L420" s="75"/>
      <c r="M420" s="75"/>
      <c r="N420" s="75"/>
      <c r="O420" s="75"/>
      <c r="P420" s="77"/>
      <c r="Q420" s="77"/>
      <c r="R420" s="77"/>
      <c r="S420" s="77"/>
      <c r="T420" s="77"/>
      <c r="U420" s="77"/>
      <c r="V420" s="77"/>
      <c r="W420" s="75"/>
      <c r="X420" s="75"/>
      <c r="Y420" s="75"/>
      <c r="Z420" s="75"/>
      <c r="AA420" s="75"/>
      <c r="AB420" s="75"/>
      <c r="AC420" s="75"/>
      <c r="AD420" s="75"/>
    </row>
    <row r="421" spans="1:30" x14ac:dyDescent="0.25">
      <c r="A421" s="75"/>
      <c r="B421" s="75"/>
      <c r="C421" s="75"/>
      <c r="D421" s="75"/>
      <c r="E421" s="75"/>
      <c r="F421" s="75"/>
      <c r="G421" s="75"/>
      <c r="H421" s="75"/>
      <c r="I421" s="75"/>
      <c r="J421" s="75"/>
      <c r="K421" s="75"/>
      <c r="L421" s="75"/>
      <c r="M421" s="75"/>
      <c r="N421" s="75"/>
      <c r="O421" s="75"/>
      <c r="P421" s="77"/>
      <c r="Q421" s="77"/>
      <c r="R421" s="77"/>
      <c r="S421" s="77"/>
      <c r="T421" s="77"/>
      <c r="U421" s="77"/>
      <c r="V421" s="77"/>
      <c r="W421" s="75"/>
      <c r="X421" s="75"/>
      <c r="Y421" s="75"/>
      <c r="Z421" s="75"/>
      <c r="AA421" s="75"/>
      <c r="AB421" s="75"/>
      <c r="AC421" s="75"/>
      <c r="AD421" s="75"/>
    </row>
    <row r="422" spans="1:30" x14ac:dyDescent="0.25">
      <c r="A422" s="75"/>
      <c r="B422" s="75"/>
      <c r="C422" s="75"/>
      <c r="D422" s="75"/>
      <c r="E422" s="75"/>
      <c r="F422" s="75"/>
      <c r="G422" s="75"/>
      <c r="H422" s="75"/>
      <c r="I422" s="75"/>
      <c r="J422" s="75"/>
      <c r="K422" s="75"/>
      <c r="L422" s="75"/>
      <c r="M422" s="75"/>
      <c r="N422" s="75"/>
      <c r="O422" s="75"/>
      <c r="P422" s="77"/>
      <c r="Q422" s="77"/>
      <c r="R422" s="77"/>
      <c r="S422" s="77"/>
      <c r="T422" s="77"/>
      <c r="U422" s="77"/>
      <c r="V422" s="77"/>
      <c r="W422" s="75"/>
      <c r="X422" s="75"/>
      <c r="Y422" s="75"/>
      <c r="Z422" s="75"/>
      <c r="AA422" s="75"/>
      <c r="AB422" s="75"/>
      <c r="AC422" s="75"/>
      <c r="AD422" s="75"/>
    </row>
    <row r="423" spans="1:30" x14ac:dyDescent="0.25">
      <c r="A423" s="75"/>
      <c r="B423" s="75"/>
      <c r="C423" s="75"/>
      <c r="D423" s="75"/>
      <c r="E423" s="75"/>
      <c r="F423" s="75"/>
      <c r="G423" s="75"/>
      <c r="H423" s="75"/>
      <c r="I423" s="75"/>
      <c r="J423" s="75"/>
      <c r="K423" s="75"/>
      <c r="L423" s="75"/>
      <c r="M423" s="75"/>
      <c r="N423" s="75"/>
      <c r="O423" s="75"/>
      <c r="P423" s="77"/>
      <c r="Q423" s="77"/>
      <c r="R423" s="77"/>
      <c r="S423" s="77"/>
      <c r="T423" s="77"/>
      <c r="U423" s="77"/>
      <c r="V423" s="77"/>
      <c r="W423" s="75"/>
      <c r="X423" s="75"/>
      <c r="Y423" s="75"/>
      <c r="Z423" s="75"/>
      <c r="AA423" s="75"/>
      <c r="AB423" s="75"/>
      <c r="AC423" s="75"/>
      <c r="AD423" s="75"/>
    </row>
    <row r="424" spans="1:30" x14ac:dyDescent="0.25">
      <c r="A424" s="75"/>
      <c r="B424" s="75"/>
      <c r="C424" s="75"/>
      <c r="D424" s="75"/>
      <c r="E424" s="75"/>
      <c r="F424" s="75"/>
      <c r="G424" s="75"/>
      <c r="H424" s="75"/>
      <c r="I424" s="75"/>
      <c r="J424" s="75"/>
      <c r="K424" s="75"/>
      <c r="L424" s="75"/>
      <c r="M424" s="75"/>
      <c r="N424" s="75"/>
      <c r="O424" s="75"/>
      <c r="P424" s="77"/>
      <c r="Q424" s="77"/>
      <c r="R424" s="77"/>
      <c r="S424" s="77"/>
      <c r="T424" s="77"/>
      <c r="U424" s="77"/>
      <c r="V424" s="77"/>
      <c r="W424" s="75"/>
      <c r="X424" s="75"/>
      <c r="Y424" s="75"/>
      <c r="Z424" s="75"/>
      <c r="AA424" s="75"/>
      <c r="AB424" s="75"/>
      <c r="AC424" s="75"/>
      <c r="AD424" s="75"/>
    </row>
    <row r="425" spans="1:30" x14ac:dyDescent="0.25">
      <c r="A425" s="75"/>
      <c r="B425" s="75"/>
      <c r="C425" s="75"/>
      <c r="D425" s="75"/>
      <c r="E425" s="75"/>
      <c r="F425" s="75"/>
      <c r="G425" s="75"/>
      <c r="H425" s="75"/>
      <c r="I425" s="75"/>
      <c r="J425" s="75"/>
      <c r="K425" s="75"/>
      <c r="L425" s="75"/>
      <c r="M425" s="75"/>
      <c r="N425" s="75"/>
      <c r="O425" s="75"/>
      <c r="P425" s="77"/>
      <c r="Q425" s="77"/>
      <c r="R425" s="77"/>
      <c r="S425" s="77"/>
      <c r="T425" s="77"/>
      <c r="U425" s="77"/>
      <c r="V425" s="77"/>
      <c r="W425" s="75"/>
      <c r="X425" s="75"/>
      <c r="Y425" s="75"/>
      <c r="Z425" s="75"/>
      <c r="AA425" s="75"/>
      <c r="AB425" s="75"/>
      <c r="AC425" s="75"/>
      <c r="AD425" s="75"/>
    </row>
    <row r="426" spans="1:30" x14ac:dyDescent="0.25">
      <c r="A426" s="75"/>
      <c r="B426" s="75"/>
      <c r="C426" s="75"/>
      <c r="D426" s="75"/>
      <c r="E426" s="75"/>
      <c r="F426" s="75"/>
      <c r="G426" s="75"/>
      <c r="H426" s="75"/>
      <c r="I426" s="75"/>
      <c r="J426" s="75"/>
      <c r="K426" s="75"/>
      <c r="L426" s="75"/>
      <c r="M426" s="75"/>
      <c r="N426" s="75"/>
      <c r="O426" s="75"/>
      <c r="P426" s="77"/>
      <c r="Q426" s="77"/>
      <c r="R426" s="77"/>
      <c r="S426" s="77"/>
      <c r="T426" s="77"/>
      <c r="U426" s="77"/>
      <c r="V426" s="77"/>
      <c r="W426" s="75"/>
      <c r="X426" s="75"/>
      <c r="Y426" s="75"/>
      <c r="Z426" s="75"/>
      <c r="AA426" s="75"/>
      <c r="AB426" s="75"/>
      <c r="AC426" s="75"/>
      <c r="AD426" s="75"/>
    </row>
    <row r="427" spans="1:30" x14ac:dyDescent="0.25">
      <c r="A427" s="75"/>
      <c r="B427" s="75"/>
      <c r="C427" s="75"/>
      <c r="D427" s="75"/>
      <c r="E427" s="75"/>
      <c r="F427" s="75"/>
      <c r="G427" s="75"/>
      <c r="H427" s="75"/>
      <c r="I427" s="75"/>
      <c r="J427" s="75"/>
      <c r="K427" s="75"/>
      <c r="L427" s="75"/>
      <c r="M427" s="75"/>
      <c r="N427" s="75"/>
      <c r="O427" s="75"/>
      <c r="P427" s="77"/>
      <c r="Q427" s="77"/>
      <c r="R427" s="77"/>
      <c r="S427" s="77"/>
      <c r="T427" s="77"/>
      <c r="U427" s="77"/>
      <c r="V427" s="77"/>
      <c r="W427" s="75"/>
      <c r="X427" s="75"/>
      <c r="Y427" s="75"/>
      <c r="Z427" s="75"/>
      <c r="AA427" s="75"/>
      <c r="AB427" s="75"/>
      <c r="AC427" s="75"/>
      <c r="AD427" s="75"/>
    </row>
    <row r="428" spans="1:30" x14ac:dyDescent="0.25">
      <c r="A428" s="75"/>
      <c r="B428" s="75"/>
      <c r="C428" s="75"/>
      <c r="D428" s="75"/>
      <c r="E428" s="75"/>
      <c r="F428" s="75"/>
      <c r="G428" s="75"/>
      <c r="H428" s="75"/>
      <c r="I428" s="75"/>
      <c r="J428" s="75"/>
      <c r="K428" s="75"/>
      <c r="L428" s="75"/>
      <c r="M428" s="75"/>
      <c r="N428" s="75"/>
      <c r="O428" s="75"/>
      <c r="P428" s="77"/>
      <c r="Q428" s="77"/>
      <c r="R428" s="77"/>
      <c r="S428" s="77"/>
      <c r="T428" s="77"/>
      <c r="U428" s="77"/>
      <c r="V428" s="77"/>
      <c r="W428" s="75"/>
      <c r="X428" s="75"/>
      <c r="Y428" s="75"/>
      <c r="Z428" s="75"/>
      <c r="AA428" s="75"/>
      <c r="AB428" s="75"/>
      <c r="AC428" s="75"/>
      <c r="AD428" s="75"/>
    </row>
    <row r="429" spans="1:30" x14ac:dyDescent="0.25">
      <c r="A429" s="75"/>
      <c r="B429" s="75"/>
      <c r="C429" s="75"/>
      <c r="D429" s="75"/>
      <c r="E429" s="75"/>
      <c r="F429" s="75"/>
      <c r="G429" s="75"/>
      <c r="H429" s="75"/>
      <c r="I429" s="75"/>
      <c r="J429" s="75"/>
      <c r="K429" s="75"/>
      <c r="L429" s="75"/>
      <c r="M429" s="75"/>
      <c r="N429" s="75"/>
      <c r="O429" s="75"/>
      <c r="P429" s="77"/>
      <c r="Q429" s="77"/>
      <c r="R429" s="77"/>
      <c r="S429" s="77"/>
      <c r="T429" s="77"/>
      <c r="U429" s="77"/>
      <c r="V429" s="77"/>
      <c r="W429" s="75"/>
      <c r="X429" s="75"/>
      <c r="Y429" s="75"/>
      <c r="Z429" s="75"/>
      <c r="AA429" s="75"/>
      <c r="AB429" s="75"/>
      <c r="AC429" s="75"/>
      <c r="AD429" s="75"/>
    </row>
    <row r="430" spans="1:30" x14ac:dyDescent="0.25">
      <c r="A430" s="75"/>
      <c r="B430" s="75"/>
      <c r="C430" s="75"/>
      <c r="D430" s="75"/>
      <c r="E430" s="75"/>
      <c r="F430" s="75"/>
      <c r="G430" s="75"/>
      <c r="H430" s="75"/>
      <c r="I430" s="75"/>
      <c r="J430" s="75"/>
      <c r="K430" s="75"/>
      <c r="L430" s="75"/>
      <c r="M430" s="75"/>
      <c r="N430" s="75"/>
      <c r="O430" s="75"/>
      <c r="P430" s="77"/>
      <c r="Q430" s="77"/>
      <c r="R430" s="77"/>
      <c r="S430" s="77"/>
      <c r="T430" s="77"/>
      <c r="U430" s="77"/>
      <c r="V430" s="77"/>
      <c r="W430" s="75"/>
      <c r="X430" s="75"/>
      <c r="Y430" s="75"/>
      <c r="Z430" s="75"/>
      <c r="AA430" s="75"/>
      <c r="AB430" s="75"/>
      <c r="AC430" s="75"/>
      <c r="AD430" s="75"/>
    </row>
    <row r="431" spans="1:30" x14ac:dyDescent="0.25">
      <c r="A431" s="75"/>
      <c r="B431" s="75"/>
      <c r="C431" s="75"/>
      <c r="D431" s="75"/>
      <c r="E431" s="75"/>
      <c r="F431" s="75"/>
      <c r="G431" s="75"/>
      <c r="H431" s="75"/>
      <c r="I431" s="75"/>
      <c r="J431" s="75"/>
      <c r="K431" s="75"/>
      <c r="L431" s="75"/>
      <c r="M431" s="75"/>
      <c r="N431" s="75"/>
      <c r="O431" s="75"/>
      <c r="P431" s="77"/>
      <c r="Q431" s="77"/>
      <c r="R431" s="77"/>
      <c r="S431" s="77"/>
      <c r="T431" s="77"/>
      <c r="U431" s="77"/>
      <c r="V431" s="77"/>
      <c r="W431" s="75"/>
      <c r="X431" s="75"/>
      <c r="Y431" s="75"/>
      <c r="Z431" s="75"/>
      <c r="AA431" s="75"/>
      <c r="AB431" s="75"/>
      <c r="AC431" s="75"/>
      <c r="AD431" s="75"/>
    </row>
    <row r="432" spans="1:30" x14ac:dyDescent="0.25">
      <c r="A432" s="75"/>
      <c r="B432" s="75"/>
      <c r="C432" s="75"/>
      <c r="D432" s="75"/>
      <c r="E432" s="75"/>
      <c r="F432" s="75"/>
      <c r="G432" s="75"/>
      <c r="H432" s="75"/>
      <c r="I432" s="75"/>
      <c r="J432" s="75"/>
      <c r="K432" s="75"/>
      <c r="L432" s="75"/>
      <c r="M432" s="75"/>
      <c r="N432" s="75"/>
      <c r="O432" s="75"/>
      <c r="P432" s="77"/>
      <c r="Q432" s="77"/>
      <c r="R432" s="77"/>
      <c r="S432" s="77"/>
      <c r="T432" s="77"/>
      <c r="U432" s="77"/>
      <c r="V432" s="77"/>
      <c r="W432" s="75"/>
      <c r="X432" s="75"/>
      <c r="Y432" s="75"/>
      <c r="Z432" s="75"/>
      <c r="AA432" s="75"/>
      <c r="AB432" s="75"/>
      <c r="AC432" s="75"/>
      <c r="AD432" s="75"/>
    </row>
    <row r="433" spans="1:30" x14ac:dyDescent="0.25">
      <c r="A433" s="75"/>
      <c r="B433" s="75"/>
      <c r="C433" s="75"/>
      <c r="D433" s="75"/>
      <c r="E433" s="75"/>
      <c r="F433" s="75"/>
      <c r="G433" s="75"/>
      <c r="H433" s="75"/>
      <c r="I433" s="75"/>
      <c r="J433" s="75"/>
      <c r="K433" s="75"/>
      <c r="L433" s="75"/>
      <c r="M433" s="75"/>
      <c r="N433" s="75"/>
      <c r="O433" s="75"/>
      <c r="P433" s="77"/>
      <c r="Q433" s="77"/>
      <c r="R433" s="77"/>
      <c r="S433" s="77"/>
      <c r="T433" s="77"/>
      <c r="U433" s="77"/>
      <c r="V433" s="77"/>
      <c r="W433" s="75"/>
      <c r="X433" s="75"/>
      <c r="Y433" s="75"/>
      <c r="Z433" s="75"/>
      <c r="AA433" s="75"/>
      <c r="AB433" s="75"/>
      <c r="AC433" s="75"/>
      <c r="AD433" s="75"/>
    </row>
    <row r="434" spans="1:30" x14ac:dyDescent="0.25">
      <c r="A434" s="75"/>
      <c r="B434" s="75"/>
      <c r="C434" s="75"/>
      <c r="D434" s="75"/>
      <c r="E434" s="75"/>
      <c r="F434" s="75"/>
      <c r="G434" s="75"/>
      <c r="H434" s="75"/>
      <c r="I434" s="75"/>
      <c r="J434" s="75"/>
      <c r="K434" s="75"/>
      <c r="L434" s="75"/>
      <c r="M434" s="75"/>
      <c r="N434" s="75"/>
      <c r="O434" s="75"/>
      <c r="P434" s="77"/>
      <c r="Q434" s="77"/>
      <c r="R434" s="77"/>
      <c r="S434" s="77"/>
      <c r="T434" s="77"/>
      <c r="U434" s="77"/>
      <c r="V434" s="77"/>
      <c r="W434" s="75"/>
      <c r="X434" s="75"/>
      <c r="Y434" s="75"/>
      <c r="Z434" s="75"/>
      <c r="AA434" s="75"/>
      <c r="AB434" s="75"/>
      <c r="AC434" s="75"/>
      <c r="AD434" s="75"/>
    </row>
    <row r="435" spans="1:30" x14ac:dyDescent="0.25">
      <c r="A435" s="75"/>
      <c r="B435" s="75"/>
      <c r="C435" s="75"/>
      <c r="D435" s="75"/>
      <c r="E435" s="75"/>
      <c r="F435" s="75"/>
      <c r="G435" s="75"/>
      <c r="H435" s="75"/>
      <c r="I435" s="75"/>
      <c r="J435" s="75"/>
      <c r="K435" s="75"/>
      <c r="L435" s="75"/>
      <c r="M435" s="75"/>
      <c r="N435" s="75"/>
      <c r="O435" s="75"/>
      <c r="P435" s="77"/>
      <c r="Q435" s="77"/>
      <c r="R435" s="77"/>
      <c r="S435" s="77"/>
      <c r="T435" s="77"/>
      <c r="U435" s="77"/>
      <c r="V435" s="77"/>
      <c r="W435" s="75"/>
      <c r="X435" s="75"/>
      <c r="Y435" s="75"/>
      <c r="Z435" s="75"/>
      <c r="AA435" s="75"/>
      <c r="AB435" s="75"/>
      <c r="AC435" s="75"/>
      <c r="AD435" s="75"/>
    </row>
    <row r="436" spans="1:30" x14ac:dyDescent="0.25">
      <c r="A436" s="75"/>
      <c r="B436" s="75"/>
      <c r="C436" s="75"/>
      <c r="D436" s="75"/>
      <c r="E436" s="75"/>
      <c r="F436" s="75"/>
      <c r="G436" s="75"/>
      <c r="H436" s="75"/>
      <c r="I436" s="75"/>
      <c r="J436" s="75"/>
      <c r="K436" s="75"/>
      <c r="L436" s="75"/>
      <c r="M436" s="75"/>
      <c r="N436" s="75"/>
      <c r="O436" s="75"/>
      <c r="P436" s="77"/>
      <c r="Q436" s="77"/>
      <c r="R436" s="77"/>
      <c r="S436" s="77"/>
      <c r="T436" s="77"/>
      <c r="U436" s="77"/>
      <c r="V436" s="77"/>
      <c r="W436" s="75"/>
      <c r="X436" s="75"/>
      <c r="Y436" s="75"/>
      <c r="Z436" s="75"/>
      <c r="AA436" s="75"/>
      <c r="AB436" s="75"/>
      <c r="AC436" s="75"/>
      <c r="AD436" s="75"/>
    </row>
    <row r="437" spans="1:30" x14ac:dyDescent="0.25">
      <c r="A437" s="75"/>
      <c r="B437" s="75"/>
      <c r="C437" s="75"/>
      <c r="D437" s="75"/>
      <c r="E437" s="75"/>
      <c r="F437" s="75"/>
      <c r="G437" s="75"/>
      <c r="H437" s="75"/>
      <c r="I437" s="75"/>
      <c r="J437" s="75"/>
      <c r="K437" s="75"/>
      <c r="L437" s="75"/>
      <c r="M437" s="75"/>
      <c r="N437" s="75"/>
      <c r="O437" s="75"/>
      <c r="P437" s="77"/>
      <c r="Q437" s="77"/>
      <c r="R437" s="77"/>
      <c r="S437" s="77"/>
      <c r="T437" s="77"/>
      <c r="U437" s="77"/>
      <c r="V437" s="77"/>
      <c r="W437" s="75"/>
      <c r="X437" s="75"/>
      <c r="Y437" s="75"/>
      <c r="Z437" s="75"/>
      <c r="AA437" s="75"/>
      <c r="AB437" s="75"/>
      <c r="AC437" s="75"/>
      <c r="AD437" s="75"/>
    </row>
    <row r="438" spans="1:30" x14ac:dyDescent="0.25">
      <c r="A438" s="75"/>
      <c r="B438" s="75"/>
      <c r="C438" s="75"/>
      <c r="D438" s="75"/>
      <c r="E438" s="75"/>
      <c r="F438" s="75"/>
      <c r="G438" s="75"/>
      <c r="H438" s="75"/>
      <c r="I438" s="75"/>
      <c r="J438" s="75"/>
      <c r="K438" s="75"/>
      <c r="L438" s="75"/>
      <c r="M438" s="75"/>
      <c r="N438" s="75"/>
      <c r="O438" s="75"/>
      <c r="P438" s="77"/>
      <c r="Q438" s="77"/>
      <c r="R438" s="77"/>
      <c r="S438" s="77"/>
      <c r="T438" s="77"/>
      <c r="U438" s="77"/>
      <c r="V438" s="77"/>
      <c r="W438" s="75"/>
      <c r="X438" s="75"/>
      <c r="Y438" s="75"/>
      <c r="Z438" s="75"/>
      <c r="AA438" s="75"/>
      <c r="AB438" s="75"/>
      <c r="AC438" s="75"/>
      <c r="AD438" s="75"/>
    </row>
    <row r="439" spans="1:30" x14ac:dyDescent="0.25">
      <c r="A439" s="75"/>
      <c r="B439" s="75"/>
      <c r="C439" s="75"/>
      <c r="D439" s="75"/>
      <c r="E439" s="75"/>
      <c r="F439" s="75"/>
      <c r="G439" s="75"/>
      <c r="H439" s="75"/>
      <c r="I439" s="75"/>
      <c r="J439" s="75"/>
      <c r="K439" s="75"/>
      <c r="L439" s="75"/>
      <c r="M439" s="75"/>
      <c r="N439" s="75"/>
      <c r="O439" s="75"/>
      <c r="P439" s="77"/>
      <c r="Q439" s="77"/>
      <c r="R439" s="77"/>
      <c r="S439" s="77"/>
      <c r="T439" s="77"/>
      <c r="U439" s="77"/>
      <c r="V439" s="77"/>
      <c r="W439" s="75"/>
      <c r="X439" s="75"/>
      <c r="Y439" s="75"/>
      <c r="Z439" s="75"/>
      <c r="AA439" s="75"/>
      <c r="AB439" s="75"/>
      <c r="AC439" s="75"/>
      <c r="AD439" s="75"/>
    </row>
    <row r="440" spans="1:30" x14ac:dyDescent="0.25">
      <c r="A440" s="75"/>
      <c r="B440" s="75"/>
      <c r="C440" s="75"/>
      <c r="D440" s="75"/>
      <c r="E440" s="75"/>
      <c r="F440" s="75"/>
      <c r="G440" s="75"/>
      <c r="H440" s="75"/>
      <c r="I440" s="75"/>
      <c r="J440" s="75"/>
      <c r="K440" s="75"/>
      <c r="L440" s="75"/>
      <c r="M440" s="75"/>
      <c r="N440" s="75"/>
      <c r="O440" s="75"/>
      <c r="P440" s="77"/>
      <c r="Q440" s="77"/>
      <c r="R440" s="77"/>
      <c r="S440" s="77"/>
      <c r="T440" s="77"/>
      <c r="U440" s="77"/>
      <c r="V440" s="77"/>
      <c r="W440" s="75"/>
      <c r="X440" s="75"/>
      <c r="Y440" s="75"/>
      <c r="Z440" s="75"/>
      <c r="AA440" s="75"/>
      <c r="AB440" s="75"/>
      <c r="AC440" s="75"/>
      <c r="AD440" s="75"/>
    </row>
    <row r="441" spans="1:30" x14ac:dyDescent="0.25">
      <c r="A441" s="75"/>
      <c r="B441" s="75"/>
      <c r="C441" s="75"/>
      <c r="D441" s="75"/>
      <c r="E441" s="75"/>
      <c r="F441" s="75"/>
      <c r="G441" s="75"/>
      <c r="H441" s="75"/>
      <c r="I441" s="75"/>
      <c r="J441" s="75"/>
      <c r="K441" s="75"/>
      <c r="L441" s="75"/>
      <c r="M441" s="75"/>
      <c r="N441" s="75"/>
      <c r="O441" s="75"/>
      <c r="P441" s="77"/>
      <c r="Q441" s="77"/>
      <c r="R441" s="77"/>
      <c r="S441" s="77"/>
      <c r="T441" s="77"/>
      <c r="U441" s="77"/>
      <c r="V441" s="77"/>
      <c r="W441" s="75"/>
      <c r="X441" s="75"/>
      <c r="Y441" s="75"/>
      <c r="Z441" s="75"/>
      <c r="AA441" s="75"/>
      <c r="AB441" s="75"/>
      <c r="AC441" s="75"/>
      <c r="AD441" s="75"/>
    </row>
    <row r="442" spans="1:30" x14ac:dyDescent="0.25">
      <c r="A442" s="75"/>
      <c r="B442" s="75"/>
      <c r="C442" s="75"/>
      <c r="D442" s="75"/>
      <c r="E442" s="75"/>
      <c r="F442" s="75"/>
      <c r="G442" s="75"/>
      <c r="H442" s="75"/>
      <c r="I442" s="75"/>
      <c r="J442" s="75"/>
      <c r="K442" s="75"/>
      <c r="L442" s="75"/>
      <c r="M442" s="75"/>
      <c r="N442" s="75"/>
      <c r="O442" s="75"/>
      <c r="P442" s="77"/>
      <c r="Q442" s="77"/>
      <c r="R442" s="77"/>
      <c r="S442" s="77"/>
      <c r="T442" s="77"/>
      <c r="U442" s="77"/>
      <c r="V442" s="77"/>
      <c r="W442" s="75"/>
      <c r="X442" s="75"/>
      <c r="Y442" s="75"/>
      <c r="Z442" s="75"/>
      <c r="AA442" s="75"/>
      <c r="AB442" s="75"/>
      <c r="AC442" s="75"/>
      <c r="AD442" s="75"/>
    </row>
    <row r="443" spans="1:30" x14ac:dyDescent="0.25">
      <c r="A443" s="75"/>
      <c r="B443" s="75"/>
      <c r="C443" s="75"/>
      <c r="D443" s="75"/>
      <c r="E443" s="75"/>
      <c r="F443" s="75"/>
      <c r="G443" s="75"/>
      <c r="H443" s="75"/>
      <c r="I443" s="75"/>
      <c r="J443" s="75"/>
      <c r="K443" s="75"/>
      <c r="L443" s="75"/>
      <c r="M443" s="75"/>
      <c r="N443" s="75"/>
      <c r="O443" s="75"/>
      <c r="P443" s="77"/>
      <c r="Q443" s="77"/>
      <c r="R443" s="77"/>
      <c r="S443" s="77"/>
      <c r="T443" s="77"/>
      <c r="U443" s="77"/>
      <c r="V443" s="77"/>
      <c r="W443" s="75"/>
      <c r="X443" s="75"/>
      <c r="Y443" s="75"/>
      <c r="Z443" s="75"/>
      <c r="AA443" s="75"/>
      <c r="AB443" s="75"/>
      <c r="AC443" s="75"/>
      <c r="AD443" s="75"/>
    </row>
    <row r="444" spans="1:30" x14ac:dyDescent="0.25">
      <c r="A444" s="75"/>
      <c r="B444" s="75"/>
      <c r="C444" s="75"/>
      <c r="D444" s="75"/>
      <c r="E444" s="75"/>
      <c r="F444" s="75"/>
      <c r="G444" s="75"/>
      <c r="H444" s="75"/>
      <c r="I444" s="75"/>
      <c r="J444" s="75"/>
      <c r="K444" s="75"/>
      <c r="L444" s="75"/>
      <c r="M444" s="75"/>
      <c r="N444" s="75"/>
      <c r="O444" s="75"/>
      <c r="P444" s="77"/>
      <c r="Q444" s="77"/>
      <c r="R444" s="77"/>
      <c r="S444" s="77"/>
      <c r="T444" s="77"/>
      <c r="U444" s="77"/>
      <c r="V444" s="77"/>
      <c r="W444" s="75"/>
      <c r="X444" s="75"/>
      <c r="Y444" s="75"/>
      <c r="Z444" s="75"/>
      <c r="AA444" s="75"/>
      <c r="AB444" s="75"/>
      <c r="AC444" s="75"/>
      <c r="AD444" s="75"/>
    </row>
    <row r="445" spans="1:30" x14ac:dyDescent="0.25">
      <c r="A445" s="75"/>
      <c r="B445" s="75"/>
      <c r="C445" s="75"/>
      <c r="D445" s="75"/>
      <c r="E445" s="75"/>
      <c r="F445" s="75"/>
      <c r="G445" s="75"/>
      <c r="H445" s="75"/>
      <c r="I445" s="75"/>
      <c r="J445" s="75"/>
      <c r="K445" s="75"/>
      <c r="L445" s="75"/>
      <c r="M445" s="75"/>
      <c r="N445" s="75"/>
      <c r="O445" s="75"/>
      <c r="P445" s="77"/>
      <c r="Q445" s="77"/>
      <c r="R445" s="77"/>
      <c r="S445" s="77"/>
      <c r="T445" s="77"/>
      <c r="U445" s="77"/>
      <c r="V445" s="77"/>
      <c r="W445" s="75"/>
      <c r="X445" s="75"/>
      <c r="Y445" s="75"/>
      <c r="Z445" s="75"/>
      <c r="AA445" s="75"/>
      <c r="AB445" s="75"/>
      <c r="AC445" s="75"/>
      <c r="AD445" s="75"/>
    </row>
    <row r="446" spans="1:30" x14ac:dyDescent="0.25">
      <c r="A446" s="75"/>
      <c r="B446" s="75"/>
      <c r="C446" s="75"/>
      <c r="D446" s="75"/>
      <c r="E446" s="75"/>
      <c r="F446" s="75"/>
      <c r="G446" s="75"/>
      <c r="H446" s="75"/>
      <c r="I446" s="75"/>
      <c r="J446" s="75"/>
      <c r="K446" s="75"/>
      <c r="L446" s="75"/>
      <c r="M446" s="75"/>
      <c r="N446" s="75"/>
      <c r="O446" s="75"/>
      <c r="P446" s="77"/>
      <c r="Q446" s="77"/>
      <c r="R446" s="77"/>
      <c r="S446" s="77"/>
      <c r="T446" s="77"/>
      <c r="U446" s="77"/>
      <c r="V446" s="77"/>
      <c r="W446" s="75"/>
      <c r="X446" s="75"/>
      <c r="Y446" s="75"/>
      <c r="Z446" s="75"/>
      <c r="AA446" s="75"/>
      <c r="AB446" s="75"/>
      <c r="AC446" s="75"/>
      <c r="AD446" s="75"/>
    </row>
    <row r="447" spans="1:30" x14ac:dyDescent="0.25">
      <c r="A447" s="75"/>
      <c r="B447" s="75"/>
      <c r="C447" s="75"/>
      <c r="D447" s="75"/>
      <c r="E447" s="75"/>
      <c r="F447" s="75"/>
      <c r="G447" s="75"/>
      <c r="H447" s="75"/>
      <c r="I447" s="75"/>
      <c r="J447" s="75"/>
      <c r="K447" s="75"/>
      <c r="L447" s="75"/>
      <c r="M447" s="75"/>
      <c r="N447" s="75"/>
      <c r="O447" s="75"/>
      <c r="P447" s="77"/>
      <c r="Q447" s="77"/>
      <c r="R447" s="77"/>
      <c r="S447" s="77"/>
      <c r="T447" s="77"/>
      <c r="U447" s="77"/>
      <c r="V447" s="77"/>
      <c r="W447" s="75"/>
      <c r="X447" s="75"/>
      <c r="Y447" s="75"/>
      <c r="Z447" s="75"/>
      <c r="AA447" s="75"/>
      <c r="AB447" s="75"/>
      <c r="AC447" s="75"/>
      <c r="AD447" s="75"/>
    </row>
    <row r="448" spans="1:30" x14ac:dyDescent="0.25">
      <c r="A448" s="75"/>
      <c r="B448" s="75"/>
      <c r="C448" s="75"/>
      <c r="D448" s="75"/>
      <c r="E448" s="75"/>
      <c r="F448" s="75"/>
      <c r="G448" s="75"/>
      <c r="H448" s="75"/>
      <c r="I448" s="75"/>
      <c r="J448" s="75"/>
      <c r="K448" s="75"/>
      <c r="L448" s="75"/>
      <c r="M448" s="75"/>
      <c r="N448" s="75"/>
      <c r="O448" s="75"/>
      <c r="P448" s="77"/>
      <c r="Q448" s="77"/>
      <c r="R448" s="77"/>
      <c r="S448" s="77"/>
      <c r="T448" s="77"/>
      <c r="U448" s="77"/>
      <c r="V448" s="77"/>
      <c r="W448" s="75"/>
      <c r="X448" s="75"/>
      <c r="Y448" s="75"/>
      <c r="Z448" s="75"/>
      <c r="AA448" s="75"/>
      <c r="AB448" s="75"/>
      <c r="AC448" s="75"/>
      <c r="AD448" s="75"/>
    </row>
    <row r="449" spans="1:30" x14ac:dyDescent="0.25">
      <c r="A449" s="75"/>
      <c r="B449" s="75"/>
      <c r="C449" s="75"/>
      <c r="D449" s="75"/>
      <c r="E449" s="75"/>
      <c r="F449" s="75"/>
      <c r="G449" s="75"/>
      <c r="H449" s="75"/>
      <c r="I449" s="75"/>
      <c r="J449" s="75"/>
      <c r="K449" s="75"/>
      <c r="L449" s="75"/>
      <c r="M449" s="75"/>
      <c r="N449" s="75"/>
      <c r="O449" s="75"/>
      <c r="P449" s="77"/>
      <c r="Q449" s="77"/>
      <c r="R449" s="77"/>
      <c r="S449" s="77"/>
      <c r="T449" s="77"/>
      <c r="U449" s="77"/>
      <c r="V449" s="77"/>
      <c r="W449" s="75"/>
      <c r="X449" s="75"/>
      <c r="Y449" s="75"/>
      <c r="Z449" s="75"/>
      <c r="AA449" s="75"/>
      <c r="AB449" s="75"/>
      <c r="AC449" s="75"/>
      <c r="AD449" s="75"/>
    </row>
    <row r="450" spans="1:30" x14ac:dyDescent="0.25">
      <c r="A450" s="75"/>
      <c r="B450" s="75"/>
      <c r="C450" s="75"/>
      <c r="D450" s="75"/>
      <c r="E450" s="75"/>
      <c r="F450" s="75"/>
      <c r="G450" s="75"/>
      <c r="H450" s="75"/>
      <c r="I450" s="75"/>
      <c r="J450" s="75"/>
      <c r="K450" s="75"/>
      <c r="L450" s="75"/>
      <c r="M450" s="75"/>
      <c r="N450" s="75"/>
      <c r="O450" s="75"/>
      <c r="P450" s="77"/>
      <c r="Q450" s="77"/>
      <c r="R450" s="77"/>
      <c r="S450" s="77"/>
      <c r="T450" s="77"/>
      <c r="U450" s="77"/>
      <c r="V450" s="77"/>
      <c r="W450" s="75"/>
      <c r="X450" s="75"/>
      <c r="Y450" s="75"/>
      <c r="Z450" s="75"/>
      <c r="AA450" s="75"/>
      <c r="AB450" s="75"/>
      <c r="AC450" s="75"/>
      <c r="AD450" s="75"/>
    </row>
    <row r="451" spans="1:30" x14ac:dyDescent="0.25">
      <c r="A451" s="75"/>
      <c r="B451" s="75"/>
      <c r="C451" s="75"/>
      <c r="D451" s="75"/>
      <c r="E451" s="75"/>
      <c r="F451" s="75"/>
      <c r="G451" s="75"/>
      <c r="H451" s="75"/>
      <c r="I451" s="75"/>
      <c r="J451" s="75"/>
      <c r="K451" s="75"/>
      <c r="L451" s="75"/>
      <c r="M451" s="75"/>
      <c r="N451" s="75"/>
      <c r="O451" s="75"/>
      <c r="P451" s="77"/>
      <c r="Q451" s="77"/>
      <c r="R451" s="77"/>
      <c r="S451" s="77"/>
      <c r="T451" s="77"/>
      <c r="U451" s="77"/>
      <c r="V451" s="77"/>
      <c r="W451" s="75"/>
      <c r="X451" s="75"/>
      <c r="Y451" s="75"/>
      <c r="Z451" s="75"/>
      <c r="AA451" s="75"/>
      <c r="AB451" s="75"/>
      <c r="AC451" s="75"/>
      <c r="AD451" s="75"/>
    </row>
    <row r="452" spans="1:30" x14ac:dyDescent="0.25">
      <c r="A452" s="75"/>
      <c r="B452" s="75"/>
      <c r="C452" s="75"/>
      <c r="D452" s="75"/>
      <c r="E452" s="75"/>
      <c r="F452" s="75"/>
      <c r="G452" s="75"/>
      <c r="H452" s="75"/>
      <c r="I452" s="75"/>
      <c r="J452" s="75"/>
      <c r="K452" s="75"/>
      <c r="L452" s="75"/>
      <c r="M452" s="75"/>
      <c r="N452" s="75"/>
      <c r="O452" s="75"/>
      <c r="P452" s="77"/>
      <c r="Q452" s="77"/>
      <c r="R452" s="77"/>
      <c r="S452" s="77"/>
      <c r="T452" s="77"/>
      <c r="U452" s="77"/>
      <c r="V452" s="77"/>
      <c r="W452" s="75"/>
      <c r="X452" s="75"/>
      <c r="Y452" s="75"/>
      <c r="Z452" s="75"/>
      <c r="AA452" s="75"/>
      <c r="AB452" s="75"/>
      <c r="AC452" s="75"/>
      <c r="AD452" s="75"/>
    </row>
    <row r="453" spans="1:30" x14ac:dyDescent="0.25">
      <c r="A453" s="75"/>
      <c r="B453" s="75"/>
      <c r="C453" s="75"/>
      <c r="D453" s="75"/>
      <c r="E453" s="75"/>
      <c r="F453" s="75"/>
      <c r="G453" s="75"/>
      <c r="H453" s="75"/>
      <c r="I453" s="75"/>
      <c r="J453" s="75"/>
      <c r="K453" s="75"/>
      <c r="L453" s="75"/>
      <c r="M453" s="75"/>
      <c r="N453" s="75"/>
      <c r="O453" s="75"/>
      <c r="P453" s="77"/>
      <c r="Q453" s="77"/>
      <c r="R453" s="77"/>
      <c r="S453" s="77"/>
      <c r="T453" s="77"/>
      <c r="U453" s="77"/>
      <c r="V453" s="77"/>
      <c r="W453" s="75"/>
      <c r="X453" s="75"/>
      <c r="Y453" s="75"/>
      <c r="Z453" s="75"/>
      <c r="AA453" s="75"/>
      <c r="AB453" s="75"/>
      <c r="AC453" s="75"/>
      <c r="AD453" s="75"/>
    </row>
    <row r="454" spans="1:30" x14ac:dyDescent="0.25">
      <c r="A454" s="75"/>
      <c r="B454" s="75"/>
      <c r="C454" s="75"/>
      <c r="D454" s="75"/>
      <c r="E454" s="75"/>
      <c r="F454" s="75"/>
      <c r="G454" s="75"/>
      <c r="H454" s="75"/>
      <c r="I454" s="75"/>
      <c r="J454" s="75"/>
      <c r="K454" s="75"/>
      <c r="L454" s="75"/>
      <c r="M454" s="75"/>
      <c r="N454" s="75"/>
      <c r="O454" s="75"/>
      <c r="P454" s="77"/>
      <c r="Q454" s="77"/>
      <c r="R454" s="77"/>
      <c r="S454" s="77"/>
      <c r="T454" s="77"/>
      <c r="U454" s="77"/>
      <c r="V454" s="77"/>
      <c r="W454" s="75"/>
      <c r="X454" s="75"/>
      <c r="Y454" s="75"/>
      <c r="Z454" s="75"/>
      <c r="AA454" s="75"/>
      <c r="AB454" s="75"/>
      <c r="AC454" s="75"/>
      <c r="AD454" s="75"/>
    </row>
    <row r="455" spans="1:30" x14ac:dyDescent="0.25">
      <c r="A455" s="75"/>
      <c r="B455" s="75"/>
      <c r="C455" s="75"/>
      <c r="D455" s="75"/>
      <c r="E455" s="75"/>
      <c r="F455" s="75"/>
      <c r="G455" s="75"/>
      <c r="H455" s="75"/>
      <c r="I455" s="75"/>
      <c r="J455" s="75"/>
      <c r="K455" s="75"/>
      <c r="L455" s="75"/>
      <c r="M455" s="75"/>
      <c r="N455" s="75"/>
      <c r="O455" s="75"/>
      <c r="P455" s="77"/>
      <c r="Q455" s="77"/>
      <c r="R455" s="77"/>
      <c r="S455" s="77"/>
      <c r="T455" s="77"/>
      <c r="U455" s="77"/>
      <c r="V455" s="77"/>
      <c r="W455" s="75"/>
      <c r="X455" s="75"/>
      <c r="Y455" s="75"/>
      <c r="Z455" s="75"/>
      <c r="AA455" s="75"/>
      <c r="AB455" s="75"/>
      <c r="AC455" s="75"/>
      <c r="AD455" s="75"/>
    </row>
    <row r="456" spans="1:30" x14ac:dyDescent="0.25">
      <c r="A456" s="75"/>
      <c r="B456" s="75"/>
      <c r="C456" s="75"/>
      <c r="D456" s="75"/>
      <c r="E456" s="75"/>
      <c r="F456" s="75"/>
      <c r="G456" s="75"/>
      <c r="H456" s="75"/>
      <c r="I456" s="75"/>
      <c r="J456" s="75"/>
      <c r="K456" s="75"/>
      <c r="L456" s="75"/>
      <c r="M456" s="75"/>
      <c r="N456" s="75"/>
      <c r="O456" s="75"/>
      <c r="P456" s="77"/>
      <c r="Q456" s="77"/>
      <c r="R456" s="77"/>
      <c r="S456" s="77"/>
      <c r="T456" s="77"/>
      <c r="U456" s="77"/>
      <c r="V456" s="77"/>
      <c r="W456" s="75"/>
      <c r="X456" s="75"/>
      <c r="Y456" s="75"/>
      <c r="Z456" s="75"/>
      <c r="AA456" s="75"/>
      <c r="AB456" s="75"/>
      <c r="AC456" s="75"/>
      <c r="AD456" s="75"/>
    </row>
    <row r="457" spans="1:30" x14ac:dyDescent="0.25">
      <c r="A457" s="75"/>
      <c r="B457" s="75"/>
      <c r="C457" s="75"/>
      <c r="D457" s="75"/>
      <c r="E457" s="75"/>
      <c r="F457" s="75"/>
      <c r="G457" s="75"/>
      <c r="H457" s="75"/>
      <c r="I457" s="75"/>
      <c r="J457" s="75"/>
      <c r="K457" s="75"/>
      <c r="L457" s="75"/>
      <c r="M457" s="75"/>
      <c r="N457" s="75"/>
      <c r="O457" s="75"/>
      <c r="P457" s="77"/>
      <c r="Q457" s="77"/>
      <c r="R457" s="77"/>
      <c r="S457" s="77"/>
      <c r="T457" s="77"/>
      <c r="U457" s="77"/>
      <c r="V457" s="77"/>
      <c r="W457" s="75"/>
      <c r="X457" s="75"/>
      <c r="Y457" s="75"/>
      <c r="Z457" s="75"/>
      <c r="AA457" s="75"/>
      <c r="AB457" s="75"/>
      <c r="AC457" s="75"/>
      <c r="AD457" s="75"/>
    </row>
    <row r="458" spans="1:30" x14ac:dyDescent="0.25">
      <c r="A458" s="75"/>
      <c r="B458" s="75"/>
      <c r="C458" s="75"/>
      <c r="D458" s="75"/>
      <c r="E458" s="75"/>
      <c r="F458" s="75"/>
      <c r="G458" s="75"/>
      <c r="H458" s="75"/>
      <c r="I458" s="75"/>
      <c r="J458" s="75"/>
      <c r="K458" s="75"/>
      <c r="L458" s="75"/>
      <c r="M458" s="75"/>
      <c r="N458" s="75"/>
      <c r="O458" s="75"/>
      <c r="P458" s="77"/>
      <c r="Q458" s="77"/>
      <c r="R458" s="77"/>
      <c r="S458" s="77"/>
      <c r="T458" s="77"/>
      <c r="U458" s="77"/>
      <c r="V458" s="77"/>
      <c r="W458" s="75"/>
      <c r="X458" s="75"/>
      <c r="Y458" s="75"/>
      <c r="Z458" s="75"/>
      <c r="AA458" s="75"/>
      <c r="AB458" s="75"/>
      <c r="AC458" s="75"/>
      <c r="AD458" s="75"/>
    </row>
    <row r="459" spans="1:30" x14ac:dyDescent="0.25">
      <c r="A459" s="75"/>
      <c r="B459" s="75"/>
      <c r="C459" s="75"/>
      <c r="D459" s="75"/>
      <c r="E459" s="75"/>
      <c r="F459" s="75"/>
      <c r="G459" s="75"/>
      <c r="H459" s="75"/>
      <c r="I459" s="75"/>
      <c r="J459" s="75"/>
      <c r="K459" s="75"/>
      <c r="L459" s="75"/>
      <c r="M459" s="75"/>
      <c r="N459" s="75"/>
      <c r="O459" s="75"/>
      <c r="P459" s="77"/>
      <c r="Q459" s="77"/>
      <c r="R459" s="77"/>
      <c r="S459" s="77"/>
      <c r="T459" s="77"/>
      <c r="U459" s="77"/>
      <c r="V459" s="77"/>
      <c r="W459" s="75"/>
      <c r="X459" s="75"/>
      <c r="Y459" s="75"/>
      <c r="Z459" s="75"/>
      <c r="AA459" s="75"/>
      <c r="AB459" s="75"/>
      <c r="AC459" s="75"/>
      <c r="AD459" s="75"/>
    </row>
    <row r="460" spans="1:30" x14ac:dyDescent="0.25">
      <c r="A460" s="75"/>
      <c r="B460" s="75"/>
      <c r="C460" s="75"/>
      <c r="D460" s="75"/>
      <c r="E460" s="75"/>
      <c r="F460" s="75"/>
      <c r="G460" s="75"/>
      <c r="H460" s="75"/>
      <c r="I460" s="75"/>
      <c r="J460" s="75"/>
      <c r="K460" s="75"/>
      <c r="L460" s="75"/>
      <c r="M460" s="75"/>
      <c r="N460" s="75"/>
      <c r="O460" s="75"/>
      <c r="P460" s="77"/>
      <c r="Q460" s="77"/>
      <c r="R460" s="77"/>
      <c r="S460" s="77"/>
      <c r="T460" s="77"/>
      <c r="U460" s="77"/>
      <c r="V460" s="77"/>
      <c r="W460" s="75"/>
      <c r="X460" s="75"/>
      <c r="Y460" s="75"/>
      <c r="Z460" s="75"/>
      <c r="AA460" s="75"/>
      <c r="AB460" s="75"/>
      <c r="AC460" s="75"/>
      <c r="AD460" s="75"/>
    </row>
    <row r="461" spans="1:30" x14ac:dyDescent="0.25">
      <c r="A461" s="75"/>
      <c r="B461" s="75"/>
      <c r="C461" s="75"/>
      <c r="D461" s="75"/>
      <c r="E461" s="75"/>
      <c r="F461" s="75"/>
      <c r="G461" s="75"/>
      <c r="H461" s="75"/>
      <c r="I461" s="75"/>
      <c r="J461" s="75"/>
      <c r="K461" s="75"/>
      <c r="L461" s="75"/>
      <c r="M461" s="75"/>
      <c r="N461" s="75"/>
      <c r="O461" s="75"/>
      <c r="P461" s="77"/>
      <c r="Q461" s="77"/>
      <c r="R461" s="77"/>
      <c r="S461" s="77"/>
      <c r="T461" s="77"/>
      <c r="U461" s="77"/>
      <c r="V461" s="77"/>
      <c r="W461" s="75"/>
      <c r="X461" s="75"/>
      <c r="Y461" s="75"/>
      <c r="Z461" s="75"/>
      <c r="AA461" s="75"/>
      <c r="AB461" s="75"/>
      <c r="AC461" s="75"/>
      <c r="AD461" s="75"/>
    </row>
    <row r="462" spans="1:30" x14ac:dyDescent="0.25">
      <c r="A462" s="75"/>
      <c r="B462" s="75"/>
      <c r="C462" s="75"/>
      <c r="D462" s="75"/>
      <c r="E462" s="75"/>
      <c r="F462" s="75"/>
      <c r="G462" s="75"/>
      <c r="H462" s="75"/>
      <c r="I462" s="75"/>
      <c r="J462" s="75"/>
      <c r="K462" s="75"/>
      <c r="L462" s="75"/>
      <c r="M462" s="75"/>
      <c r="N462" s="75"/>
      <c r="O462" s="75"/>
      <c r="P462" s="77"/>
      <c r="Q462" s="77"/>
      <c r="R462" s="77"/>
      <c r="S462" s="77"/>
      <c r="T462" s="77"/>
      <c r="U462" s="77"/>
      <c r="V462" s="77"/>
      <c r="W462" s="75"/>
      <c r="X462" s="75"/>
      <c r="Y462" s="75"/>
      <c r="Z462" s="75"/>
      <c r="AA462" s="75"/>
      <c r="AB462" s="75"/>
      <c r="AC462" s="75"/>
      <c r="AD462" s="75"/>
    </row>
    <row r="463" spans="1:30" x14ac:dyDescent="0.25">
      <c r="A463" s="75"/>
      <c r="B463" s="75"/>
      <c r="C463" s="75"/>
      <c r="D463" s="75"/>
      <c r="E463" s="75"/>
      <c r="F463" s="75"/>
      <c r="G463" s="75"/>
      <c r="H463" s="75"/>
      <c r="I463" s="75"/>
      <c r="J463" s="75"/>
      <c r="K463" s="75"/>
      <c r="L463" s="75"/>
      <c r="M463" s="75"/>
      <c r="N463" s="75"/>
      <c r="O463" s="75"/>
      <c r="P463" s="77"/>
      <c r="Q463" s="77"/>
      <c r="R463" s="77"/>
      <c r="S463" s="77"/>
      <c r="T463" s="77"/>
      <c r="U463" s="77"/>
      <c r="V463" s="77"/>
      <c r="W463" s="75"/>
      <c r="X463" s="75"/>
      <c r="Y463" s="75"/>
      <c r="Z463" s="75"/>
      <c r="AA463" s="75"/>
      <c r="AB463" s="75"/>
      <c r="AC463" s="75"/>
      <c r="AD463" s="75"/>
    </row>
    <row r="464" spans="1:30" x14ac:dyDescent="0.25">
      <c r="A464" s="75"/>
      <c r="B464" s="75"/>
      <c r="C464" s="75"/>
      <c r="D464" s="75"/>
      <c r="E464" s="75"/>
      <c r="F464" s="75"/>
      <c r="G464" s="75"/>
      <c r="H464" s="75"/>
      <c r="I464" s="75"/>
      <c r="J464" s="75"/>
      <c r="K464" s="75"/>
      <c r="L464" s="75"/>
      <c r="M464" s="75"/>
      <c r="N464" s="75"/>
      <c r="O464" s="75"/>
      <c r="P464" s="77"/>
      <c r="Q464" s="77"/>
      <c r="R464" s="77"/>
      <c r="S464" s="77"/>
      <c r="T464" s="77"/>
      <c r="U464" s="77"/>
      <c r="V464" s="77"/>
      <c r="W464" s="75"/>
      <c r="X464" s="75"/>
      <c r="Y464" s="75"/>
      <c r="Z464" s="75"/>
      <c r="AA464" s="75"/>
      <c r="AB464" s="75"/>
      <c r="AC464" s="75"/>
      <c r="AD464" s="75"/>
    </row>
    <row r="465" spans="1:30" x14ac:dyDescent="0.25">
      <c r="A465" s="75"/>
      <c r="B465" s="75"/>
      <c r="C465" s="75"/>
      <c r="D465" s="75"/>
      <c r="E465" s="75"/>
      <c r="F465" s="75"/>
      <c r="G465" s="75"/>
      <c r="H465" s="75"/>
      <c r="I465" s="75"/>
      <c r="J465" s="75"/>
      <c r="K465" s="75"/>
      <c r="L465" s="75"/>
      <c r="M465" s="75"/>
      <c r="N465" s="75"/>
      <c r="O465" s="75"/>
      <c r="P465" s="77"/>
      <c r="Q465" s="77"/>
      <c r="R465" s="77"/>
      <c r="S465" s="77"/>
      <c r="T465" s="77"/>
      <c r="U465" s="77"/>
      <c r="V465" s="77"/>
      <c r="W465" s="75"/>
      <c r="X465" s="75"/>
      <c r="Y465" s="75"/>
      <c r="Z465" s="75"/>
      <c r="AA465" s="75"/>
      <c r="AB465" s="75"/>
      <c r="AC465" s="75"/>
      <c r="AD465" s="75"/>
    </row>
    <row r="466" spans="1:30" x14ac:dyDescent="0.25">
      <c r="A466" s="75"/>
      <c r="B466" s="75"/>
      <c r="C466" s="75"/>
      <c r="D466" s="75"/>
      <c r="E466" s="75"/>
      <c r="F466" s="75"/>
      <c r="G466" s="75"/>
      <c r="H466" s="75"/>
      <c r="I466" s="75"/>
      <c r="J466" s="75"/>
      <c r="K466" s="75"/>
      <c r="L466" s="75"/>
      <c r="M466" s="75"/>
      <c r="N466" s="75"/>
      <c r="O466" s="75"/>
      <c r="P466" s="77"/>
      <c r="Q466" s="77"/>
      <c r="R466" s="77"/>
      <c r="S466" s="77"/>
      <c r="T466" s="77"/>
      <c r="U466" s="77"/>
      <c r="V466" s="77"/>
      <c r="W466" s="75"/>
      <c r="X466" s="75"/>
      <c r="Y466" s="75"/>
      <c r="Z466" s="75"/>
      <c r="AA466" s="75"/>
      <c r="AB466" s="75"/>
      <c r="AC466" s="75"/>
      <c r="AD466" s="75"/>
    </row>
    <row r="467" spans="1:30" x14ac:dyDescent="0.25">
      <c r="A467" s="75"/>
      <c r="B467" s="75"/>
      <c r="C467" s="75"/>
      <c r="D467" s="75"/>
      <c r="E467" s="75"/>
      <c r="F467" s="75"/>
      <c r="G467" s="75"/>
      <c r="H467" s="75"/>
      <c r="I467" s="75"/>
      <c r="J467" s="75"/>
      <c r="K467" s="75"/>
      <c r="L467" s="75"/>
      <c r="M467" s="75"/>
      <c r="N467" s="75"/>
      <c r="O467" s="75"/>
      <c r="P467" s="77"/>
      <c r="Q467" s="77"/>
      <c r="R467" s="77"/>
      <c r="S467" s="77"/>
      <c r="T467" s="77"/>
      <c r="U467" s="77"/>
      <c r="V467" s="77"/>
      <c r="W467" s="75"/>
      <c r="X467" s="75"/>
      <c r="Y467" s="75"/>
      <c r="Z467" s="75"/>
      <c r="AA467" s="75"/>
      <c r="AB467" s="75"/>
      <c r="AC467" s="75"/>
      <c r="AD467" s="75"/>
    </row>
    <row r="468" spans="1:30" x14ac:dyDescent="0.25">
      <c r="A468" s="75"/>
      <c r="B468" s="75"/>
      <c r="C468" s="75"/>
      <c r="D468" s="75"/>
      <c r="E468" s="75"/>
      <c r="F468" s="75"/>
      <c r="G468" s="75"/>
      <c r="H468" s="75"/>
      <c r="I468" s="75"/>
      <c r="J468" s="75"/>
      <c r="K468" s="75"/>
      <c r="L468" s="75"/>
      <c r="M468" s="75"/>
      <c r="N468" s="75"/>
      <c r="O468" s="75"/>
      <c r="P468" s="77"/>
      <c r="Q468" s="77"/>
      <c r="R468" s="77"/>
      <c r="S468" s="77"/>
      <c r="T468" s="77"/>
      <c r="U468" s="77"/>
      <c r="V468" s="77"/>
      <c r="W468" s="75"/>
      <c r="X468" s="75"/>
      <c r="Y468" s="75"/>
      <c r="Z468" s="75"/>
      <c r="AA468" s="75"/>
      <c r="AB468" s="75"/>
      <c r="AC468" s="75"/>
      <c r="AD468" s="75"/>
    </row>
    <row r="469" spans="1:30" x14ac:dyDescent="0.25">
      <c r="A469" s="75"/>
      <c r="B469" s="75"/>
      <c r="C469" s="75"/>
      <c r="D469" s="75"/>
      <c r="E469" s="75"/>
      <c r="F469" s="75"/>
      <c r="G469" s="75"/>
      <c r="H469" s="75"/>
      <c r="I469" s="75"/>
      <c r="J469" s="75"/>
      <c r="K469" s="75"/>
      <c r="L469" s="75"/>
      <c r="M469" s="75"/>
      <c r="N469" s="75"/>
      <c r="O469" s="75"/>
      <c r="P469" s="77"/>
      <c r="Q469" s="77"/>
      <c r="R469" s="77"/>
      <c r="S469" s="77"/>
      <c r="T469" s="77"/>
      <c r="U469" s="77"/>
      <c r="V469" s="77"/>
      <c r="W469" s="75"/>
      <c r="X469" s="75"/>
      <c r="Y469" s="75"/>
      <c r="Z469" s="75"/>
      <c r="AA469" s="75"/>
      <c r="AB469" s="75"/>
      <c r="AC469" s="75"/>
      <c r="AD469" s="75"/>
    </row>
    <row r="470" spans="1:30" x14ac:dyDescent="0.25">
      <c r="A470" s="75"/>
      <c r="B470" s="75"/>
      <c r="C470" s="75"/>
      <c r="D470" s="75"/>
      <c r="E470" s="75"/>
      <c r="F470" s="75"/>
      <c r="G470" s="75"/>
      <c r="H470" s="75"/>
      <c r="I470" s="75"/>
      <c r="J470" s="75"/>
      <c r="K470" s="75"/>
      <c r="L470" s="75"/>
      <c r="M470" s="75"/>
      <c r="N470" s="75"/>
      <c r="O470" s="75"/>
      <c r="P470" s="77"/>
      <c r="Q470" s="77"/>
      <c r="R470" s="77"/>
      <c r="S470" s="77"/>
      <c r="T470" s="77"/>
      <c r="U470" s="77"/>
      <c r="V470" s="77"/>
      <c r="W470" s="75"/>
      <c r="X470" s="75"/>
      <c r="Y470" s="75"/>
      <c r="Z470" s="75"/>
      <c r="AA470" s="75"/>
      <c r="AB470" s="75"/>
      <c r="AC470" s="75"/>
      <c r="AD470" s="75"/>
    </row>
    <row r="471" spans="1:30" x14ac:dyDescent="0.25">
      <c r="A471" s="75"/>
      <c r="B471" s="75"/>
      <c r="C471" s="75"/>
      <c r="D471" s="75"/>
      <c r="E471" s="75"/>
      <c r="F471" s="75"/>
      <c r="G471" s="75"/>
      <c r="H471" s="75"/>
      <c r="I471" s="75"/>
      <c r="J471" s="75"/>
      <c r="K471" s="75"/>
      <c r="L471" s="75"/>
      <c r="M471" s="75"/>
      <c r="N471" s="75"/>
      <c r="O471" s="75"/>
      <c r="P471" s="77"/>
      <c r="Q471" s="77"/>
      <c r="R471" s="77"/>
      <c r="S471" s="77"/>
      <c r="T471" s="77"/>
      <c r="U471" s="77"/>
      <c r="V471" s="77"/>
      <c r="W471" s="75"/>
      <c r="X471" s="75"/>
      <c r="Y471" s="75"/>
      <c r="Z471" s="75"/>
      <c r="AA471" s="75"/>
      <c r="AB471" s="75"/>
      <c r="AC471" s="75"/>
      <c r="AD471" s="75"/>
    </row>
    <row r="472" spans="1:30" x14ac:dyDescent="0.25">
      <c r="A472" s="75"/>
      <c r="B472" s="75"/>
      <c r="C472" s="75"/>
      <c r="D472" s="75"/>
      <c r="E472" s="75"/>
      <c r="F472" s="75"/>
      <c r="G472" s="75"/>
      <c r="H472" s="75"/>
      <c r="I472" s="75"/>
      <c r="J472" s="75"/>
      <c r="K472" s="75"/>
      <c r="L472" s="75"/>
      <c r="M472" s="75"/>
      <c r="N472" s="75"/>
      <c r="O472" s="75"/>
      <c r="P472" s="77"/>
      <c r="Q472" s="77"/>
      <c r="R472" s="77"/>
      <c r="S472" s="77"/>
      <c r="T472" s="77"/>
      <c r="U472" s="77"/>
      <c r="V472" s="77"/>
      <c r="W472" s="75"/>
      <c r="X472" s="75"/>
      <c r="Y472" s="75"/>
      <c r="Z472" s="75"/>
      <c r="AA472" s="75"/>
      <c r="AB472" s="75"/>
      <c r="AC472" s="75"/>
      <c r="AD472" s="75"/>
    </row>
    <row r="473" spans="1:30" x14ac:dyDescent="0.25">
      <c r="A473" s="75"/>
      <c r="B473" s="75"/>
      <c r="C473" s="75"/>
      <c r="D473" s="75"/>
      <c r="E473" s="75"/>
      <c r="F473" s="75"/>
      <c r="G473" s="75"/>
      <c r="H473" s="75"/>
      <c r="I473" s="75"/>
      <c r="J473" s="75"/>
      <c r="K473" s="75"/>
      <c r="L473" s="75"/>
      <c r="M473" s="75"/>
      <c r="N473" s="75"/>
      <c r="O473" s="75"/>
      <c r="P473" s="77"/>
      <c r="Q473" s="77"/>
      <c r="R473" s="77"/>
      <c r="S473" s="77"/>
      <c r="T473" s="77"/>
      <c r="U473" s="77"/>
      <c r="V473" s="77"/>
      <c r="W473" s="75"/>
      <c r="X473" s="75"/>
      <c r="Y473" s="75"/>
      <c r="Z473" s="75"/>
      <c r="AA473" s="75"/>
      <c r="AB473" s="75"/>
      <c r="AC473" s="75"/>
      <c r="AD473" s="75"/>
    </row>
    <row r="474" spans="1:30" x14ac:dyDescent="0.25">
      <c r="A474" s="75"/>
      <c r="B474" s="75"/>
      <c r="C474" s="75"/>
      <c r="D474" s="75"/>
      <c r="E474" s="75"/>
      <c r="F474" s="75"/>
      <c r="G474" s="75"/>
      <c r="H474" s="75"/>
      <c r="I474" s="75"/>
      <c r="J474" s="75"/>
      <c r="K474" s="75"/>
      <c r="L474" s="75"/>
      <c r="M474" s="75"/>
      <c r="N474" s="75"/>
      <c r="O474" s="75"/>
      <c r="P474" s="77"/>
      <c r="Q474" s="77"/>
      <c r="R474" s="77"/>
      <c r="S474" s="77"/>
      <c r="T474" s="77"/>
      <c r="U474" s="77"/>
      <c r="V474" s="77"/>
      <c r="W474" s="75"/>
      <c r="X474" s="75"/>
      <c r="Y474" s="75"/>
      <c r="Z474" s="75"/>
      <c r="AA474" s="75"/>
      <c r="AB474" s="75"/>
      <c r="AC474" s="75"/>
      <c r="AD474" s="75"/>
    </row>
    <row r="475" spans="1:30" x14ac:dyDescent="0.25">
      <c r="A475" s="75"/>
      <c r="B475" s="75"/>
      <c r="C475" s="75"/>
      <c r="D475" s="75"/>
      <c r="E475" s="75"/>
      <c r="F475" s="75"/>
      <c r="G475" s="75"/>
      <c r="H475" s="75"/>
      <c r="I475" s="75"/>
      <c r="J475" s="75"/>
      <c r="K475" s="75"/>
      <c r="L475" s="75"/>
      <c r="M475" s="75"/>
      <c r="N475" s="75"/>
      <c r="O475" s="75"/>
      <c r="P475" s="77"/>
      <c r="Q475" s="77"/>
      <c r="R475" s="77"/>
      <c r="S475" s="77"/>
      <c r="T475" s="77"/>
      <c r="U475" s="77"/>
      <c r="V475" s="77"/>
      <c r="W475" s="75"/>
      <c r="X475" s="75"/>
      <c r="Y475" s="75"/>
      <c r="Z475" s="75"/>
      <c r="AA475" s="75"/>
      <c r="AB475" s="75"/>
      <c r="AC475" s="75"/>
      <c r="AD475" s="75"/>
    </row>
    <row r="476" spans="1:30" x14ac:dyDescent="0.25">
      <c r="A476" s="75"/>
      <c r="B476" s="75"/>
      <c r="C476" s="75"/>
      <c r="D476" s="75"/>
      <c r="E476" s="75"/>
      <c r="F476" s="75"/>
      <c r="G476" s="75"/>
      <c r="H476" s="75"/>
      <c r="I476" s="75"/>
      <c r="J476" s="75"/>
      <c r="K476" s="75"/>
      <c r="L476" s="75"/>
      <c r="M476" s="75"/>
      <c r="N476" s="75"/>
      <c r="O476" s="75"/>
      <c r="P476" s="77"/>
      <c r="Q476" s="77"/>
      <c r="R476" s="77"/>
      <c r="S476" s="77"/>
      <c r="T476" s="77"/>
      <c r="U476" s="77"/>
      <c r="V476" s="77"/>
      <c r="W476" s="75"/>
      <c r="X476" s="75"/>
      <c r="Y476" s="75"/>
      <c r="Z476" s="75"/>
      <c r="AA476" s="75"/>
      <c r="AB476" s="75"/>
      <c r="AC476" s="75"/>
      <c r="AD476" s="75"/>
    </row>
    <row r="477" spans="1:30" x14ac:dyDescent="0.25">
      <c r="A477" s="75"/>
      <c r="B477" s="75"/>
      <c r="C477" s="75"/>
      <c r="D477" s="75"/>
      <c r="E477" s="75"/>
      <c r="F477" s="75"/>
      <c r="G477" s="75"/>
      <c r="H477" s="75"/>
      <c r="I477" s="75"/>
      <c r="J477" s="75"/>
      <c r="K477" s="75"/>
      <c r="L477" s="75"/>
      <c r="M477" s="75"/>
      <c r="N477" s="75"/>
      <c r="O477" s="75"/>
      <c r="P477" s="77"/>
      <c r="Q477" s="77"/>
      <c r="R477" s="77"/>
      <c r="S477" s="77"/>
      <c r="T477" s="77"/>
      <c r="U477" s="77"/>
      <c r="V477" s="77"/>
      <c r="W477" s="75"/>
      <c r="X477" s="75"/>
      <c r="Y477" s="75"/>
      <c r="Z477" s="75"/>
      <c r="AA477" s="75"/>
      <c r="AB477" s="75"/>
      <c r="AC477" s="75"/>
      <c r="AD477" s="75"/>
    </row>
    <row r="478" spans="1:30" x14ac:dyDescent="0.25">
      <c r="A478" s="75"/>
      <c r="B478" s="75"/>
      <c r="C478" s="75"/>
      <c r="D478" s="75"/>
      <c r="E478" s="75"/>
      <c r="F478" s="75"/>
      <c r="G478" s="75"/>
      <c r="H478" s="75"/>
      <c r="I478" s="75"/>
      <c r="J478" s="75"/>
      <c r="K478" s="75"/>
      <c r="L478" s="75"/>
      <c r="M478" s="75"/>
      <c r="N478" s="75"/>
      <c r="O478" s="75"/>
      <c r="P478" s="77"/>
      <c r="Q478" s="77"/>
      <c r="R478" s="77"/>
      <c r="S478" s="77"/>
      <c r="T478" s="77"/>
      <c r="U478" s="77"/>
      <c r="V478" s="77"/>
      <c r="W478" s="75"/>
      <c r="X478" s="75"/>
      <c r="Y478" s="75"/>
      <c r="Z478" s="75"/>
      <c r="AA478" s="75"/>
      <c r="AB478" s="75"/>
      <c r="AC478" s="75"/>
      <c r="AD478" s="75"/>
    </row>
    <row r="479" spans="1:30" x14ac:dyDescent="0.25">
      <c r="A479" s="75"/>
      <c r="B479" s="75"/>
      <c r="C479" s="75"/>
      <c r="D479" s="75"/>
      <c r="E479" s="75"/>
      <c r="F479" s="75"/>
      <c r="G479" s="75"/>
      <c r="H479" s="75"/>
      <c r="I479" s="75"/>
      <c r="J479" s="75"/>
      <c r="K479" s="75"/>
      <c r="L479" s="75"/>
      <c r="M479" s="75"/>
      <c r="N479" s="75"/>
      <c r="O479" s="75"/>
      <c r="P479" s="77"/>
      <c r="Q479" s="77"/>
      <c r="R479" s="77"/>
      <c r="S479" s="77"/>
      <c r="T479" s="77"/>
      <c r="U479" s="77"/>
      <c r="V479" s="77"/>
      <c r="W479" s="75"/>
      <c r="X479" s="75"/>
      <c r="Y479" s="75"/>
      <c r="Z479" s="75"/>
      <c r="AA479" s="75"/>
      <c r="AB479" s="75"/>
      <c r="AC479" s="75"/>
      <c r="AD479" s="75"/>
    </row>
    <row r="480" spans="1:30" x14ac:dyDescent="0.25">
      <c r="A480" s="75"/>
      <c r="B480" s="75"/>
      <c r="C480" s="75"/>
      <c r="D480" s="75"/>
      <c r="E480" s="75"/>
      <c r="F480" s="75"/>
      <c r="G480" s="75"/>
      <c r="H480" s="75"/>
      <c r="I480" s="75"/>
      <c r="J480" s="75"/>
      <c r="K480" s="75"/>
      <c r="L480" s="75"/>
      <c r="M480" s="75"/>
      <c r="N480" s="75"/>
      <c r="O480" s="75"/>
      <c r="P480" s="77"/>
      <c r="Q480" s="77"/>
      <c r="R480" s="77"/>
      <c r="S480" s="77"/>
      <c r="T480" s="77"/>
      <c r="U480" s="77"/>
      <c r="V480" s="77"/>
      <c r="W480" s="75"/>
      <c r="X480" s="75"/>
      <c r="Y480" s="75"/>
      <c r="Z480" s="75"/>
      <c r="AA480" s="75"/>
      <c r="AB480" s="75"/>
      <c r="AC480" s="75"/>
      <c r="AD480" s="75"/>
    </row>
    <row r="481" spans="1:30" x14ac:dyDescent="0.25">
      <c r="A481" s="75"/>
      <c r="B481" s="75"/>
      <c r="C481" s="75"/>
      <c r="D481" s="75"/>
      <c r="E481" s="75"/>
      <c r="F481" s="75"/>
      <c r="G481" s="75"/>
      <c r="H481" s="75"/>
      <c r="I481" s="75"/>
      <c r="J481" s="75"/>
      <c r="K481" s="75"/>
      <c r="L481" s="75"/>
      <c r="M481" s="75"/>
      <c r="N481" s="75"/>
      <c r="O481" s="75"/>
      <c r="P481" s="77"/>
      <c r="Q481" s="77"/>
      <c r="R481" s="77"/>
      <c r="S481" s="77"/>
      <c r="T481" s="77"/>
      <c r="U481" s="77"/>
      <c r="V481" s="77"/>
      <c r="W481" s="75"/>
      <c r="X481" s="75"/>
      <c r="Y481" s="75"/>
      <c r="Z481" s="75"/>
      <c r="AA481" s="75"/>
      <c r="AB481" s="75"/>
      <c r="AC481" s="75"/>
      <c r="AD481" s="75"/>
    </row>
    <row r="482" spans="1:30" x14ac:dyDescent="0.25">
      <c r="A482" s="75"/>
      <c r="B482" s="75"/>
      <c r="C482" s="75"/>
      <c r="D482" s="75"/>
      <c r="E482" s="75"/>
      <c r="F482" s="75"/>
      <c r="G482" s="75"/>
      <c r="H482" s="75"/>
      <c r="I482" s="75"/>
      <c r="J482" s="75"/>
      <c r="K482" s="75"/>
      <c r="L482" s="75"/>
      <c r="M482" s="75"/>
      <c r="N482" s="75"/>
      <c r="O482" s="75"/>
      <c r="P482" s="77"/>
      <c r="Q482" s="77"/>
      <c r="R482" s="77"/>
      <c r="S482" s="77"/>
      <c r="T482" s="77"/>
      <c r="U482" s="77"/>
      <c r="V482" s="77"/>
      <c r="W482" s="75"/>
      <c r="X482" s="75"/>
      <c r="Y482" s="75"/>
      <c r="Z482" s="75"/>
      <c r="AA482" s="75"/>
      <c r="AB482" s="75"/>
      <c r="AC482" s="75"/>
      <c r="AD482" s="75"/>
    </row>
    <row r="483" spans="1:30" x14ac:dyDescent="0.25">
      <c r="A483" s="75"/>
      <c r="B483" s="75"/>
      <c r="C483" s="75"/>
      <c r="D483" s="75"/>
      <c r="E483" s="75"/>
      <c r="F483" s="75"/>
      <c r="G483" s="75"/>
      <c r="H483" s="75"/>
      <c r="I483" s="75"/>
      <c r="J483" s="75"/>
      <c r="K483" s="75"/>
      <c r="L483" s="75"/>
      <c r="M483" s="75"/>
      <c r="N483" s="75"/>
      <c r="O483" s="75"/>
      <c r="P483" s="77"/>
      <c r="Q483" s="77"/>
      <c r="R483" s="77"/>
      <c r="S483" s="77"/>
      <c r="T483" s="77"/>
      <c r="U483" s="77"/>
      <c r="V483" s="77"/>
      <c r="W483" s="75"/>
      <c r="X483" s="75"/>
      <c r="Y483" s="75"/>
      <c r="Z483" s="75"/>
      <c r="AA483" s="75"/>
      <c r="AB483" s="75"/>
      <c r="AC483" s="75"/>
      <c r="AD483" s="75"/>
    </row>
    <row r="484" spans="1:30" x14ac:dyDescent="0.25">
      <c r="A484" s="75"/>
      <c r="B484" s="75"/>
      <c r="C484" s="75"/>
      <c r="D484" s="75"/>
      <c r="E484" s="75"/>
      <c r="F484" s="75"/>
      <c r="G484" s="75"/>
      <c r="H484" s="75"/>
      <c r="I484" s="75"/>
      <c r="J484" s="75"/>
      <c r="K484" s="75"/>
      <c r="L484" s="75"/>
      <c r="M484" s="75"/>
      <c r="N484" s="75"/>
      <c r="O484" s="75"/>
      <c r="P484" s="77"/>
      <c r="Q484" s="77"/>
      <c r="R484" s="77"/>
      <c r="S484" s="77"/>
      <c r="T484" s="77"/>
      <c r="U484" s="77"/>
      <c r="V484" s="77"/>
      <c r="W484" s="75"/>
      <c r="X484" s="75"/>
      <c r="Y484" s="75"/>
      <c r="Z484" s="75"/>
      <c r="AA484" s="75"/>
      <c r="AB484" s="75"/>
      <c r="AC484" s="75"/>
      <c r="AD484" s="75"/>
    </row>
    <row r="485" spans="1:30" x14ac:dyDescent="0.25">
      <c r="A485" s="75"/>
      <c r="B485" s="75"/>
      <c r="C485" s="75"/>
      <c r="D485" s="75"/>
      <c r="E485" s="75"/>
      <c r="F485" s="75"/>
      <c r="G485" s="75"/>
      <c r="H485" s="75"/>
      <c r="I485" s="75"/>
      <c r="J485" s="75"/>
      <c r="K485" s="75"/>
      <c r="L485" s="75"/>
      <c r="M485" s="75"/>
      <c r="N485" s="75"/>
      <c r="O485" s="75"/>
      <c r="P485" s="77"/>
      <c r="Q485" s="77"/>
      <c r="R485" s="77"/>
      <c r="S485" s="77"/>
      <c r="T485" s="77"/>
      <c r="U485" s="77"/>
      <c r="V485" s="77"/>
      <c r="W485" s="75"/>
      <c r="X485" s="75"/>
      <c r="Y485" s="75"/>
      <c r="Z485" s="75"/>
      <c r="AA485" s="75"/>
      <c r="AB485" s="75"/>
      <c r="AC485" s="75"/>
      <c r="AD485" s="75"/>
    </row>
    <row r="486" spans="1:30" x14ac:dyDescent="0.25">
      <c r="A486" s="75"/>
      <c r="B486" s="75"/>
      <c r="C486" s="75"/>
      <c r="D486" s="75"/>
      <c r="E486" s="75"/>
      <c r="F486" s="75"/>
      <c r="G486" s="75"/>
      <c r="H486" s="75"/>
      <c r="I486" s="75"/>
      <c r="J486" s="75"/>
      <c r="K486" s="75"/>
      <c r="L486" s="75"/>
      <c r="M486" s="75"/>
      <c r="N486" s="75"/>
      <c r="O486" s="75"/>
      <c r="P486" s="77"/>
      <c r="Q486" s="77"/>
      <c r="R486" s="77"/>
      <c r="S486" s="77"/>
      <c r="T486" s="77"/>
      <c r="U486" s="77"/>
      <c r="V486" s="77"/>
      <c r="W486" s="75"/>
      <c r="X486" s="75"/>
      <c r="Y486" s="75"/>
      <c r="Z486" s="75"/>
      <c r="AA486" s="75"/>
      <c r="AB486" s="75"/>
      <c r="AC486" s="75"/>
      <c r="AD486" s="75"/>
    </row>
    <row r="487" spans="1:30" x14ac:dyDescent="0.25">
      <c r="A487" s="75"/>
      <c r="B487" s="75"/>
      <c r="C487" s="75"/>
      <c r="D487" s="75"/>
      <c r="E487" s="75"/>
      <c r="F487" s="75"/>
      <c r="G487" s="75"/>
      <c r="H487" s="75"/>
      <c r="I487" s="75"/>
      <c r="J487" s="75"/>
      <c r="K487" s="75"/>
      <c r="L487" s="75"/>
      <c r="M487" s="75"/>
      <c r="N487" s="75"/>
      <c r="O487" s="75"/>
      <c r="P487" s="77"/>
      <c r="Q487" s="77"/>
      <c r="R487" s="77"/>
      <c r="S487" s="77"/>
      <c r="T487" s="77"/>
      <c r="U487" s="77"/>
      <c r="V487" s="77"/>
      <c r="W487" s="75"/>
      <c r="X487" s="75"/>
      <c r="Y487" s="75"/>
      <c r="Z487" s="75"/>
      <c r="AA487" s="75"/>
      <c r="AB487" s="75"/>
      <c r="AC487" s="75"/>
      <c r="AD487" s="75"/>
    </row>
    <row r="488" spans="1:30" x14ac:dyDescent="0.25">
      <c r="A488" s="75"/>
      <c r="B488" s="75"/>
      <c r="C488" s="75"/>
      <c r="D488" s="75"/>
      <c r="E488" s="75"/>
      <c r="F488" s="75"/>
      <c r="G488" s="75"/>
      <c r="H488" s="75"/>
      <c r="I488" s="75"/>
      <c r="J488" s="75"/>
      <c r="K488" s="75"/>
      <c r="L488" s="75"/>
      <c r="M488" s="75"/>
      <c r="N488" s="75"/>
      <c r="O488" s="75"/>
      <c r="P488" s="77"/>
      <c r="Q488" s="77"/>
      <c r="R488" s="77"/>
      <c r="S488" s="77"/>
      <c r="T488" s="77"/>
      <c r="U488" s="77"/>
      <c r="V488" s="77"/>
      <c r="W488" s="75"/>
      <c r="X488" s="75"/>
      <c r="Y488" s="75"/>
      <c r="Z488" s="75"/>
      <c r="AA488" s="75"/>
      <c r="AB488" s="75"/>
      <c r="AC488" s="75"/>
      <c r="AD488" s="75"/>
    </row>
    <row r="489" spans="1:30" x14ac:dyDescent="0.25">
      <c r="A489" s="75"/>
      <c r="B489" s="75"/>
      <c r="C489" s="75"/>
      <c r="D489" s="75"/>
      <c r="E489" s="75"/>
      <c r="F489" s="75"/>
      <c r="G489" s="75"/>
      <c r="H489" s="75"/>
      <c r="I489" s="75"/>
      <c r="J489" s="75"/>
      <c r="K489" s="75"/>
      <c r="L489" s="75"/>
      <c r="M489" s="75"/>
      <c r="N489" s="75"/>
      <c r="O489" s="75"/>
      <c r="P489" s="77"/>
      <c r="Q489" s="77"/>
      <c r="R489" s="77"/>
      <c r="S489" s="77"/>
      <c r="T489" s="77"/>
      <c r="U489" s="77"/>
      <c r="V489" s="77"/>
      <c r="W489" s="75"/>
      <c r="X489" s="75"/>
      <c r="Y489" s="75"/>
      <c r="Z489" s="75"/>
      <c r="AA489" s="75"/>
      <c r="AB489" s="75"/>
      <c r="AC489" s="75"/>
      <c r="AD489" s="75"/>
    </row>
    <row r="490" spans="1:30" x14ac:dyDescent="0.25">
      <c r="A490" s="75"/>
      <c r="B490" s="75"/>
      <c r="C490" s="75"/>
      <c r="D490" s="75"/>
      <c r="E490" s="75"/>
      <c r="F490" s="75"/>
      <c r="G490" s="75"/>
      <c r="H490" s="75"/>
      <c r="I490" s="75"/>
      <c r="J490" s="75"/>
      <c r="K490" s="75"/>
      <c r="L490" s="75"/>
      <c r="M490" s="75"/>
      <c r="N490" s="75"/>
      <c r="O490" s="75"/>
      <c r="P490" s="77"/>
      <c r="Q490" s="77"/>
      <c r="R490" s="77"/>
      <c r="S490" s="77"/>
      <c r="T490" s="77"/>
      <c r="U490" s="77"/>
      <c r="V490" s="77"/>
      <c r="W490" s="75"/>
      <c r="X490" s="75"/>
      <c r="Y490" s="75"/>
      <c r="Z490" s="75"/>
      <c r="AA490" s="75"/>
      <c r="AB490" s="75"/>
      <c r="AC490" s="75"/>
      <c r="AD490" s="75"/>
    </row>
    <row r="491" spans="1:30" x14ac:dyDescent="0.25">
      <c r="A491" s="75"/>
      <c r="B491" s="75"/>
      <c r="C491" s="75"/>
      <c r="D491" s="75"/>
      <c r="E491" s="75"/>
      <c r="F491" s="75"/>
      <c r="G491" s="75"/>
      <c r="H491" s="75"/>
      <c r="I491" s="75"/>
      <c r="J491" s="75"/>
      <c r="K491" s="75"/>
      <c r="L491" s="75"/>
      <c r="M491" s="75"/>
      <c r="N491" s="75"/>
      <c r="O491" s="75"/>
      <c r="P491" s="77"/>
      <c r="Q491" s="77"/>
      <c r="R491" s="77"/>
      <c r="S491" s="77"/>
      <c r="T491" s="77"/>
      <c r="U491" s="77"/>
      <c r="V491" s="77"/>
      <c r="W491" s="75"/>
      <c r="X491" s="75"/>
      <c r="Y491" s="75"/>
      <c r="Z491" s="75"/>
      <c r="AA491" s="75"/>
      <c r="AB491" s="75"/>
      <c r="AC491" s="75"/>
      <c r="AD491" s="75"/>
    </row>
    <row r="492" spans="1:30" x14ac:dyDescent="0.25">
      <c r="A492" s="75"/>
      <c r="B492" s="75"/>
      <c r="C492" s="75"/>
      <c r="D492" s="75"/>
      <c r="E492" s="75"/>
      <c r="F492" s="75"/>
      <c r="G492" s="75"/>
      <c r="H492" s="75"/>
      <c r="I492" s="75"/>
      <c r="J492" s="75"/>
      <c r="K492" s="75"/>
      <c r="L492" s="75"/>
      <c r="M492" s="75"/>
      <c r="N492" s="75"/>
      <c r="O492" s="75"/>
      <c r="P492" s="77"/>
      <c r="Q492" s="77"/>
      <c r="R492" s="77"/>
      <c r="S492" s="77"/>
      <c r="T492" s="77"/>
      <c r="U492" s="77"/>
      <c r="V492" s="77"/>
      <c r="W492" s="75"/>
      <c r="X492" s="75"/>
      <c r="Y492" s="75"/>
      <c r="Z492" s="75"/>
      <c r="AA492" s="75"/>
      <c r="AB492" s="75"/>
      <c r="AC492" s="75"/>
      <c r="AD492" s="75"/>
    </row>
    <row r="493" spans="1:30" x14ac:dyDescent="0.25">
      <c r="A493" s="75"/>
      <c r="B493" s="75"/>
      <c r="C493" s="75"/>
      <c r="D493" s="75"/>
      <c r="E493" s="75"/>
      <c r="F493" s="75"/>
      <c r="G493" s="75"/>
      <c r="H493" s="75"/>
      <c r="I493" s="75"/>
      <c r="J493" s="75"/>
      <c r="K493" s="75"/>
      <c r="L493" s="75"/>
      <c r="M493" s="75"/>
      <c r="N493" s="75"/>
      <c r="O493" s="75"/>
      <c r="P493" s="77"/>
      <c r="Q493" s="77"/>
      <c r="R493" s="77"/>
      <c r="S493" s="77"/>
      <c r="T493" s="77"/>
      <c r="U493" s="77"/>
      <c r="V493" s="77"/>
      <c r="W493" s="75"/>
      <c r="X493" s="75"/>
      <c r="Y493" s="75"/>
      <c r="Z493" s="75"/>
      <c r="AA493" s="75"/>
      <c r="AB493" s="75"/>
      <c r="AC493" s="75"/>
      <c r="AD493" s="75"/>
    </row>
    <row r="494" spans="1:30" x14ac:dyDescent="0.25">
      <c r="A494" s="75"/>
      <c r="B494" s="75"/>
      <c r="C494" s="75"/>
      <c r="D494" s="75"/>
      <c r="E494" s="75"/>
      <c r="F494" s="75"/>
      <c r="G494" s="75"/>
      <c r="H494" s="75"/>
      <c r="I494" s="75"/>
      <c r="J494" s="75"/>
      <c r="K494" s="75"/>
      <c r="L494" s="75"/>
      <c r="M494" s="75"/>
      <c r="N494" s="75"/>
      <c r="O494" s="75"/>
      <c r="P494" s="77"/>
      <c r="Q494" s="77"/>
      <c r="R494" s="77"/>
      <c r="S494" s="77"/>
      <c r="T494" s="77"/>
      <c r="U494" s="77"/>
      <c r="V494" s="77"/>
      <c r="W494" s="75"/>
      <c r="X494" s="75"/>
      <c r="Y494" s="75"/>
      <c r="Z494" s="75"/>
      <c r="AA494" s="75"/>
      <c r="AB494" s="75"/>
      <c r="AC494" s="75"/>
      <c r="AD494" s="75"/>
    </row>
    <row r="495" spans="1:30" x14ac:dyDescent="0.25">
      <c r="A495" s="75"/>
      <c r="B495" s="75"/>
      <c r="C495" s="75"/>
      <c r="D495" s="75"/>
      <c r="E495" s="75"/>
      <c r="F495" s="75"/>
      <c r="G495" s="75"/>
      <c r="H495" s="75"/>
      <c r="I495" s="75"/>
      <c r="J495" s="75"/>
      <c r="K495" s="75"/>
      <c r="L495" s="75"/>
      <c r="M495" s="75"/>
      <c r="N495" s="75"/>
      <c r="O495" s="75"/>
      <c r="P495" s="77"/>
      <c r="Q495" s="77"/>
      <c r="R495" s="77"/>
      <c r="S495" s="77"/>
      <c r="T495" s="77"/>
      <c r="U495" s="77"/>
      <c r="V495" s="77"/>
      <c r="W495" s="75"/>
      <c r="X495" s="75"/>
      <c r="Y495" s="75"/>
      <c r="Z495" s="75"/>
      <c r="AA495" s="75"/>
      <c r="AB495" s="75"/>
      <c r="AC495" s="75"/>
      <c r="AD495" s="75"/>
    </row>
    <row r="496" spans="1:30" x14ac:dyDescent="0.25">
      <c r="A496" s="75"/>
      <c r="B496" s="75"/>
      <c r="C496" s="75"/>
      <c r="D496" s="75"/>
      <c r="E496" s="75"/>
      <c r="F496" s="75"/>
      <c r="G496" s="75"/>
      <c r="H496" s="75"/>
      <c r="I496" s="75"/>
      <c r="J496" s="75"/>
      <c r="K496" s="75"/>
      <c r="L496" s="75"/>
      <c r="M496" s="75"/>
      <c r="N496" s="75"/>
      <c r="O496" s="75"/>
      <c r="P496" s="77"/>
      <c r="Q496" s="77"/>
      <c r="R496" s="77"/>
      <c r="S496" s="77"/>
      <c r="T496" s="77"/>
      <c r="U496" s="77"/>
      <c r="V496" s="77"/>
      <c r="W496" s="75"/>
      <c r="X496" s="75"/>
      <c r="Y496" s="75"/>
      <c r="Z496" s="75"/>
      <c r="AA496" s="75"/>
      <c r="AB496" s="75"/>
      <c r="AC496" s="75"/>
      <c r="AD496" s="75"/>
    </row>
    <row r="497" spans="1:30" x14ac:dyDescent="0.25">
      <c r="A497" s="75"/>
      <c r="B497" s="75"/>
      <c r="C497" s="75"/>
      <c r="D497" s="75"/>
      <c r="E497" s="75"/>
      <c r="F497" s="75"/>
      <c r="G497" s="75"/>
      <c r="H497" s="75"/>
      <c r="I497" s="75"/>
      <c r="J497" s="75"/>
      <c r="K497" s="75"/>
      <c r="L497" s="75"/>
      <c r="M497" s="75"/>
      <c r="N497" s="75"/>
      <c r="O497" s="75"/>
      <c r="P497" s="77"/>
      <c r="Q497" s="77"/>
      <c r="R497" s="77"/>
      <c r="S497" s="77"/>
      <c r="T497" s="77"/>
      <c r="U497" s="77"/>
      <c r="V497" s="77"/>
      <c r="W497" s="75"/>
      <c r="X497" s="75"/>
      <c r="Y497" s="75"/>
      <c r="Z497" s="75"/>
      <c r="AA497" s="75"/>
      <c r="AB497" s="75"/>
      <c r="AC497" s="75"/>
      <c r="AD497" s="75"/>
    </row>
    <row r="498" spans="1:30" x14ac:dyDescent="0.25">
      <c r="A498" s="75"/>
      <c r="B498" s="75"/>
      <c r="C498" s="75"/>
      <c r="D498" s="75"/>
      <c r="E498" s="75"/>
      <c r="F498" s="75"/>
      <c r="G498" s="75"/>
      <c r="H498" s="75"/>
      <c r="I498" s="75"/>
      <c r="J498" s="75"/>
      <c r="K498" s="75"/>
      <c r="L498" s="75"/>
      <c r="M498" s="75"/>
      <c r="N498" s="75"/>
      <c r="O498" s="75"/>
      <c r="P498" s="77"/>
      <c r="Q498" s="77"/>
      <c r="R498" s="77"/>
      <c r="S498" s="77"/>
      <c r="T498" s="77"/>
      <c r="U498" s="77"/>
      <c r="V498" s="77"/>
      <c r="W498" s="75"/>
      <c r="X498" s="75"/>
      <c r="Y498" s="75"/>
      <c r="Z498" s="75"/>
      <c r="AA498" s="75"/>
      <c r="AB498" s="75"/>
      <c r="AC498" s="75"/>
      <c r="AD498" s="75"/>
    </row>
    <row r="499" spans="1:30" x14ac:dyDescent="0.25">
      <c r="A499" s="75"/>
      <c r="B499" s="75"/>
      <c r="C499" s="75"/>
      <c r="D499" s="75"/>
      <c r="E499" s="75"/>
      <c r="F499" s="75"/>
      <c r="G499" s="75"/>
      <c r="H499" s="75"/>
      <c r="I499" s="75"/>
      <c r="J499" s="75"/>
      <c r="K499" s="75"/>
      <c r="L499" s="75"/>
      <c r="M499" s="75"/>
      <c r="N499" s="75"/>
      <c r="O499" s="75"/>
      <c r="P499" s="77"/>
      <c r="Q499" s="77"/>
      <c r="R499" s="77"/>
      <c r="S499" s="77"/>
      <c r="T499" s="77"/>
      <c r="U499" s="77"/>
      <c r="V499" s="77"/>
      <c r="W499" s="75"/>
      <c r="X499" s="75"/>
      <c r="Y499" s="75"/>
      <c r="Z499" s="75"/>
      <c r="AA499" s="75"/>
      <c r="AB499" s="75"/>
      <c r="AC499" s="75"/>
      <c r="AD499" s="75"/>
    </row>
    <row r="500" spans="1:30" x14ac:dyDescent="0.25">
      <c r="A500" s="75"/>
      <c r="B500" s="75"/>
      <c r="C500" s="75"/>
      <c r="D500" s="75"/>
      <c r="E500" s="75"/>
      <c r="F500" s="75"/>
      <c r="G500" s="75"/>
      <c r="H500" s="75"/>
      <c r="I500" s="75"/>
      <c r="J500" s="75"/>
      <c r="K500" s="75"/>
      <c r="L500" s="75"/>
      <c r="M500" s="75"/>
      <c r="N500" s="75"/>
      <c r="O500" s="75"/>
      <c r="P500" s="77"/>
      <c r="Q500" s="77"/>
      <c r="R500" s="77"/>
      <c r="S500" s="77"/>
      <c r="T500" s="77"/>
      <c r="U500" s="77"/>
      <c r="V500" s="77"/>
      <c r="W500" s="75"/>
      <c r="X500" s="75"/>
      <c r="Y500" s="75"/>
      <c r="Z500" s="75"/>
      <c r="AA500" s="75"/>
      <c r="AB500" s="75"/>
      <c r="AC500" s="75"/>
      <c r="AD500" s="75"/>
    </row>
    <row r="501" spans="1:30" x14ac:dyDescent="0.25">
      <c r="A501" s="75"/>
      <c r="B501" s="75"/>
      <c r="C501" s="75"/>
      <c r="D501" s="75"/>
      <c r="E501" s="75"/>
      <c r="F501" s="75"/>
      <c r="G501" s="75"/>
      <c r="H501" s="75"/>
      <c r="I501" s="75"/>
      <c r="J501" s="75"/>
      <c r="K501" s="75"/>
      <c r="L501" s="75"/>
      <c r="M501" s="75"/>
      <c r="N501" s="75"/>
      <c r="O501" s="75"/>
      <c r="P501" s="77"/>
      <c r="Q501" s="77"/>
      <c r="R501" s="77"/>
      <c r="S501" s="77"/>
      <c r="T501" s="77"/>
      <c r="U501" s="77"/>
      <c r="V501" s="77"/>
      <c r="W501" s="75"/>
      <c r="X501" s="75"/>
      <c r="Y501" s="75"/>
      <c r="Z501" s="75"/>
      <c r="AA501" s="75"/>
      <c r="AB501" s="75"/>
      <c r="AC501" s="75"/>
      <c r="AD501" s="75"/>
    </row>
    <row r="502" spans="1:30" x14ac:dyDescent="0.25">
      <c r="A502" s="75"/>
      <c r="B502" s="75"/>
      <c r="C502" s="75"/>
      <c r="D502" s="75"/>
      <c r="E502" s="75"/>
      <c r="F502" s="75"/>
      <c r="G502" s="75"/>
      <c r="H502" s="75"/>
      <c r="I502" s="75"/>
      <c r="J502" s="75"/>
      <c r="K502" s="75"/>
      <c r="L502" s="75"/>
      <c r="M502" s="75"/>
      <c r="N502" s="75"/>
      <c r="O502" s="75"/>
      <c r="P502" s="77"/>
      <c r="Q502" s="77"/>
      <c r="R502" s="77"/>
      <c r="S502" s="77"/>
      <c r="T502" s="77"/>
      <c r="U502" s="77"/>
      <c r="V502" s="77"/>
      <c r="W502" s="75"/>
      <c r="X502" s="75"/>
      <c r="Y502" s="75"/>
      <c r="Z502" s="75"/>
      <c r="AA502" s="75"/>
      <c r="AB502" s="75"/>
      <c r="AC502" s="75"/>
      <c r="AD502" s="75"/>
    </row>
    <row r="503" spans="1:30" x14ac:dyDescent="0.25">
      <c r="A503" s="75"/>
      <c r="B503" s="75"/>
      <c r="C503" s="75"/>
      <c r="D503" s="75"/>
      <c r="E503" s="75"/>
      <c r="F503" s="75"/>
      <c r="G503" s="75"/>
      <c r="H503" s="75"/>
      <c r="I503" s="75"/>
      <c r="J503" s="75"/>
      <c r="K503" s="75"/>
      <c r="L503" s="75"/>
      <c r="M503" s="75"/>
      <c r="N503" s="75"/>
      <c r="O503" s="75"/>
      <c r="P503" s="77"/>
      <c r="Q503" s="77"/>
      <c r="R503" s="77"/>
      <c r="S503" s="77"/>
      <c r="T503" s="77"/>
      <c r="U503" s="77"/>
      <c r="V503" s="77"/>
      <c r="W503" s="75"/>
      <c r="X503" s="75"/>
      <c r="Y503" s="75"/>
      <c r="Z503" s="75"/>
      <c r="AA503" s="75"/>
      <c r="AB503" s="75"/>
      <c r="AC503" s="75"/>
      <c r="AD503" s="75"/>
    </row>
    <row r="504" spans="1:30" x14ac:dyDescent="0.25">
      <c r="A504" s="75"/>
      <c r="B504" s="75"/>
      <c r="C504" s="75"/>
      <c r="D504" s="75"/>
      <c r="E504" s="75"/>
      <c r="F504" s="75"/>
      <c r="G504" s="75"/>
      <c r="H504" s="75"/>
      <c r="I504" s="75"/>
      <c r="J504" s="75"/>
      <c r="K504" s="75"/>
      <c r="L504" s="75"/>
      <c r="M504" s="75"/>
      <c r="N504" s="75"/>
      <c r="O504" s="75"/>
      <c r="P504" s="77"/>
      <c r="Q504" s="77"/>
      <c r="R504" s="77"/>
      <c r="S504" s="77"/>
      <c r="T504" s="77"/>
      <c r="U504" s="77"/>
      <c r="V504" s="77"/>
      <c r="W504" s="75"/>
      <c r="X504" s="75"/>
      <c r="Y504" s="75"/>
      <c r="Z504" s="75"/>
      <c r="AA504" s="75"/>
      <c r="AB504" s="75"/>
      <c r="AC504" s="75"/>
      <c r="AD504" s="75"/>
    </row>
    <row r="505" spans="1:30" x14ac:dyDescent="0.25">
      <c r="A505" s="75"/>
      <c r="B505" s="75"/>
      <c r="C505" s="75"/>
      <c r="D505" s="75"/>
      <c r="E505" s="75"/>
      <c r="F505" s="75"/>
      <c r="G505" s="75"/>
      <c r="H505" s="75"/>
      <c r="I505" s="75"/>
      <c r="J505" s="75"/>
      <c r="K505" s="75"/>
      <c r="L505" s="75"/>
      <c r="M505" s="75"/>
      <c r="N505" s="75"/>
      <c r="O505" s="75"/>
      <c r="P505" s="77"/>
      <c r="Q505" s="77"/>
      <c r="R505" s="77"/>
      <c r="S505" s="77"/>
      <c r="T505" s="77"/>
      <c r="U505" s="77"/>
      <c r="V505" s="77"/>
      <c r="W505" s="75"/>
      <c r="X505" s="75"/>
      <c r="Y505" s="75"/>
      <c r="Z505" s="75"/>
      <c r="AA505" s="75"/>
      <c r="AB505" s="75"/>
      <c r="AC505" s="75"/>
      <c r="AD505" s="75"/>
    </row>
    <row r="506" spans="1:30" x14ac:dyDescent="0.25">
      <c r="A506" s="75"/>
      <c r="B506" s="75"/>
      <c r="C506" s="75"/>
      <c r="D506" s="75"/>
      <c r="E506" s="75"/>
      <c r="F506" s="75"/>
      <c r="G506" s="75"/>
      <c r="H506" s="75"/>
      <c r="I506" s="75"/>
      <c r="J506" s="75"/>
      <c r="K506" s="75"/>
      <c r="L506" s="75"/>
      <c r="M506" s="75"/>
      <c r="N506" s="75"/>
      <c r="O506" s="75"/>
      <c r="P506" s="77"/>
      <c r="Q506" s="77"/>
      <c r="R506" s="77"/>
      <c r="S506" s="77"/>
      <c r="T506" s="77"/>
      <c r="U506" s="77"/>
      <c r="V506" s="77"/>
      <c r="W506" s="75"/>
      <c r="X506" s="75"/>
      <c r="Y506" s="75"/>
      <c r="Z506" s="75"/>
      <c r="AA506" s="75"/>
      <c r="AB506" s="75"/>
      <c r="AC506" s="75"/>
      <c r="AD506" s="75"/>
    </row>
    <row r="507" spans="1:30" x14ac:dyDescent="0.25">
      <c r="A507" s="75"/>
      <c r="B507" s="75"/>
      <c r="C507" s="75"/>
      <c r="D507" s="75"/>
      <c r="E507" s="75"/>
      <c r="F507" s="75"/>
      <c r="G507" s="75"/>
      <c r="H507" s="75"/>
      <c r="I507" s="75"/>
      <c r="J507" s="75"/>
      <c r="K507" s="75"/>
      <c r="L507" s="75"/>
      <c r="M507" s="75"/>
      <c r="N507" s="75"/>
      <c r="O507" s="75"/>
      <c r="P507" s="77"/>
      <c r="Q507" s="77"/>
      <c r="R507" s="77"/>
      <c r="S507" s="77"/>
      <c r="T507" s="77"/>
      <c r="U507" s="77"/>
      <c r="V507" s="77"/>
      <c r="W507" s="75"/>
      <c r="X507" s="75"/>
      <c r="Y507" s="75"/>
      <c r="Z507" s="75"/>
      <c r="AA507" s="75"/>
      <c r="AB507" s="75"/>
      <c r="AC507" s="75"/>
      <c r="AD507" s="75"/>
    </row>
    <row r="508" spans="1:30" x14ac:dyDescent="0.25">
      <c r="A508" s="75"/>
      <c r="B508" s="75"/>
      <c r="C508" s="75"/>
      <c r="D508" s="75"/>
      <c r="E508" s="75"/>
      <c r="F508" s="75"/>
      <c r="G508" s="75"/>
      <c r="H508" s="75"/>
      <c r="I508" s="75"/>
      <c r="J508" s="75"/>
      <c r="K508" s="75"/>
      <c r="L508" s="75"/>
      <c r="M508" s="75"/>
      <c r="N508" s="75"/>
      <c r="O508" s="75"/>
      <c r="P508" s="77"/>
      <c r="Q508" s="77"/>
      <c r="R508" s="77"/>
      <c r="S508" s="77"/>
      <c r="T508" s="77"/>
      <c r="U508" s="77"/>
      <c r="V508" s="77"/>
      <c r="W508" s="75"/>
      <c r="X508" s="75"/>
      <c r="Y508" s="75"/>
      <c r="Z508" s="75"/>
      <c r="AA508" s="75"/>
      <c r="AB508" s="75"/>
      <c r="AC508" s="75"/>
      <c r="AD508" s="75"/>
    </row>
    <row r="509" spans="1:30" x14ac:dyDescent="0.25">
      <c r="A509" s="75"/>
      <c r="B509" s="75"/>
      <c r="C509" s="75"/>
      <c r="D509" s="75"/>
      <c r="E509" s="75"/>
      <c r="F509" s="75"/>
      <c r="G509" s="75"/>
      <c r="H509" s="75"/>
      <c r="I509" s="75"/>
      <c r="J509" s="75"/>
      <c r="K509" s="75"/>
      <c r="L509" s="75"/>
      <c r="M509" s="75"/>
      <c r="N509" s="75"/>
      <c r="O509" s="75"/>
      <c r="P509" s="77"/>
      <c r="Q509" s="77"/>
      <c r="R509" s="77"/>
      <c r="S509" s="77"/>
      <c r="T509" s="77"/>
      <c r="U509" s="77"/>
      <c r="V509" s="77"/>
      <c r="W509" s="75"/>
      <c r="X509" s="75"/>
      <c r="Y509" s="75"/>
      <c r="Z509" s="75"/>
      <c r="AA509" s="75"/>
      <c r="AB509" s="75"/>
      <c r="AC509" s="75"/>
      <c r="AD509" s="75"/>
    </row>
    <row r="510" spans="1:30" x14ac:dyDescent="0.25">
      <c r="A510" s="75"/>
      <c r="B510" s="75"/>
      <c r="C510" s="75"/>
      <c r="D510" s="75"/>
      <c r="E510" s="75"/>
      <c r="F510" s="75"/>
      <c r="G510" s="75"/>
      <c r="H510" s="75"/>
      <c r="I510" s="75"/>
      <c r="J510" s="75"/>
      <c r="K510" s="75"/>
      <c r="L510" s="75"/>
      <c r="M510" s="75"/>
      <c r="N510" s="75"/>
      <c r="O510" s="75"/>
      <c r="P510" s="77"/>
      <c r="Q510" s="77"/>
      <c r="R510" s="77"/>
      <c r="S510" s="77"/>
      <c r="T510" s="77"/>
      <c r="U510" s="77"/>
      <c r="V510" s="77"/>
      <c r="W510" s="75"/>
      <c r="X510" s="75"/>
      <c r="Y510" s="75"/>
      <c r="Z510" s="75"/>
      <c r="AA510" s="75"/>
      <c r="AB510" s="75"/>
      <c r="AC510" s="75"/>
      <c r="AD510" s="75"/>
    </row>
    <row r="511" spans="1:30" x14ac:dyDescent="0.25">
      <c r="A511" s="75"/>
      <c r="B511" s="75"/>
      <c r="C511" s="75"/>
      <c r="D511" s="75"/>
      <c r="E511" s="75"/>
      <c r="F511" s="75"/>
      <c r="G511" s="75"/>
      <c r="H511" s="75"/>
      <c r="I511" s="75"/>
      <c r="J511" s="75"/>
      <c r="K511" s="75"/>
      <c r="L511" s="75"/>
      <c r="M511" s="75"/>
      <c r="N511" s="75"/>
      <c r="O511" s="75"/>
      <c r="P511" s="77"/>
      <c r="Q511" s="77"/>
      <c r="R511" s="77"/>
      <c r="S511" s="77"/>
      <c r="T511" s="77"/>
      <c r="U511" s="77"/>
      <c r="V511" s="77"/>
      <c r="W511" s="75"/>
      <c r="X511" s="75"/>
      <c r="Y511" s="75"/>
      <c r="Z511" s="75"/>
      <c r="AA511" s="75"/>
      <c r="AB511" s="75"/>
      <c r="AC511" s="75"/>
      <c r="AD511" s="75"/>
    </row>
    <row r="512" spans="1:30" x14ac:dyDescent="0.25">
      <c r="A512" s="75"/>
      <c r="B512" s="75"/>
      <c r="C512" s="75"/>
      <c r="D512" s="75"/>
      <c r="E512" s="75"/>
      <c r="F512" s="75"/>
      <c r="G512" s="75"/>
      <c r="H512" s="75"/>
      <c r="I512" s="75"/>
      <c r="J512" s="75"/>
      <c r="K512" s="75"/>
      <c r="L512" s="75"/>
      <c r="M512" s="75"/>
      <c r="N512" s="75"/>
      <c r="O512" s="75"/>
      <c r="P512" s="77"/>
      <c r="Q512" s="77"/>
      <c r="R512" s="77"/>
      <c r="S512" s="77"/>
      <c r="T512" s="77"/>
      <c r="U512" s="77"/>
      <c r="V512" s="77"/>
      <c r="W512" s="75"/>
      <c r="X512" s="75"/>
      <c r="Y512" s="75"/>
      <c r="Z512" s="75"/>
      <c r="AA512" s="75"/>
      <c r="AB512" s="75"/>
      <c r="AC512" s="75"/>
      <c r="AD512" s="75"/>
    </row>
    <row r="513" spans="1:30" x14ac:dyDescent="0.25">
      <c r="A513" s="75"/>
      <c r="B513" s="75"/>
      <c r="C513" s="75"/>
      <c r="D513" s="75"/>
      <c r="E513" s="75"/>
      <c r="F513" s="75"/>
      <c r="G513" s="75"/>
      <c r="H513" s="75"/>
      <c r="I513" s="75"/>
      <c r="J513" s="75"/>
      <c r="K513" s="75"/>
      <c r="L513" s="75"/>
      <c r="M513" s="75"/>
      <c r="N513" s="75"/>
      <c r="O513" s="75"/>
      <c r="P513" s="77"/>
      <c r="Q513" s="77"/>
      <c r="R513" s="77"/>
      <c r="S513" s="77"/>
      <c r="T513" s="77"/>
      <c r="U513" s="77"/>
      <c r="V513" s="77"/>
      <c r="W513" s="75"/>
      <c r="X513" s="75"/>
      <c r="Y513" s="75"/>
      <c r="Z513" s="75"/>
      <c r="AA513" s="75"/>
      <c r="AB513" s="75"/>
      <c r="AC513" s="75"/>
      <c r="AD513" s="75"/>
    </row>
    <row r="514" spans="1:30" x14ac:dyDescent="0.25">
      <c r="A514" s="75"/>
      <c r="B514" s="75"/>
      <c r="C514" s="75"/>
      <c r="D514" s="75"/>
      <c r="E514" s="75"/>
      <c r="F514" s="75"/>
      <c r="G514" s="75"/>
      <c r="H514" s="75"/>
      <c r="I514" s="75"/>
      <c r="J514" s="75"/>
      <c r="K514" s="75"/>
      <c r="L514" s="75"/>
      <c r="M514" s="75"/>
      <c r="N514" s="75"/>
      <c r="O514" s="75"/>
      <c r="P514" s="77"/>
      <c r="Q514" s="77"/>
      <c r="R514" s="77"/>
      <c r="S514" s="77"/>
      <c r="T514" s="77"/>
      <c r="U514" s="77"/>
      <c r="V514" s="77"/>
      <c r="W514" s="75"/>
      <c r="X514" s="75"/>
      <c r="Y514" s="75"/>
      <c r="Z514" s="75"/>
      <c r="AA514" s="75"/>
      <c r="AB514" s="75"/>
      <c r="AC514" s="75"/>
      <c r="AD514" s="75"/>
    </row>
    <row r="515" spans="1:30" x14ac:dyDescent="0.25">
      <c r="A515" s="75"/>
      <c r="B515" s="75"/>
      <c r="C515" s="75"/>
      <c r="D515" s="75"/>
      <c r="E515" s="75"/>
      <c r="F515" s="75"/>
      <c r="G515" s="75"/>
      <c r="H515" s="75"/>
      <c r="I515" s="75"/>
      <c r="J515" s="75"/>
      <c r="K515" s="75"/>
      <c r="L515" s="75"/>
      <c r="M515" s="75"/>
      <c r="N515" s="75"/>
      <c r="O515" s="75"/>
      <c r="P515" s="77"/>
      <c r="Q515" s="77"/>
      <c r="R515" s="77"/>
      <c r="S515" s="77"/>
      <c r="T515" s="77"/>
      <c r="U515" s="77"/>
      <c r="V515" s="77"/>
      <c r="W515" s="75"/>
      <c r="X515" s="75"/>
      <c r="Y515" s="75"/>
      <c r="Z515" s="75"/>
      <c r="AA515" s="75"/>
      <c r="AB515" s="75"/>
      <c r="AC515" s="75"/>
      <c r="AD515" s="75"/>
    </row>
    <row r="516" spans="1:30" x14ac:dyDescent="0.25">
      <c r="A516" s="75"/>
      <c r="B516" s="75"/>
      <c r="C516" s="75"/>
      <c r="D516" s="75"/>
      <c r="E516" s="75"/>
      <c r="F516" s="75"/>
      <c r="G516" s="75"/>
      <c r="H516" s="75"/>
      <c r="I516" s="75"/>
      <c r="J516" s="75"/>
      <c r="K516" s="75"/>
      <c r="L516" s="75"/>
      <c r="M516" s="75"/>
      <c r="N516" s="75"/>
      <c r="O516" s="75"/>
      <c r="P516" s="77"/>
      <c r="Q516" s="77"/>
      <c r="R516" s="77"/>
      <c r="S516" s="77"/>
      <c r="T516" s="77"/>
      <c r="U516" s="77"/>
      <c r="V516" s="77"/>
      <c r="W516" s="75"/>
      <c r="X516" s="75"/>
      <c r="Y516" s="75"/>
      <c r="Z516" s="75"/>
      <c r="AA516" s="75"/>
      <c r="AB516" s="75"/>
      <c r="AC516" s="75"/>
      <c r="AD516" s="75"/>
    </row>
    <row r="517" spans="1:30" x14ac:dyDescent="0.25">
      <c r="A517" s="75"/>
      <c r="B517" s="75"/>
      <c r="C517" s="75"/>
      <c r="D517" s="75"/>
      <c r="E517" s="75"/>
      <c r="F517" s="75"/>
      <c r="G517" s="75"/>
      <c r="H517" s="75"/>
      <c r="I517" s="75"/>
      <c r="J517" s="75"/>
      <c r="K517" s="75"/>
      <c r="L517" s="75"/>
      <c r="M517" s="75"/>
      <c r="N517" s="75"/>
      <c r="O517" s="75"/>
      <c r="P517" s="77"/>
      <c r="Q517" s="77"/>
      <c r="R517" s="77"/>
      <c r="S517" s="77"/>
      <c r="T517" s="77"/>
      <c r="U517" s="77"/>
      <c r="V517" s="77"/>
      <c r="W517" s="75"/>
      <c r="X517" s="75"/>
      <c r="Y517" s="75"/>
      <c r="Z517" s="75"/>
      <c r="AA517" s="75"/>
      <c r="AB517" s="75"/>
      <c r="AC517" s="75"/>
      <c r="AD517" s="75"/>
    </row>
    <row r="518" spans="1:30" x14ac:dyDescent="0.25">
      <c r="A518" s="75"/>
      <c r="B518" s="75"/>
      <c r="C518" s="75"/>
      <c r="D518" s="75"/>
      <c r="E518" s="75"/>
      <c r="F518" s="75"/>
      <c r="G518" s="75"/>
      <c r="H518" s="75"/>
      <c r="I518" s="75"/>
      <c r="J518" s="75"/>
      <c r="K518" s="75"/>
      <c r="L518" s="75"/>
      <c r="M518" s="75"/>
      <c r="N518" s="75"/>
      <c r="O518" s="75"/>
      <c r="P518" s="77"/>
      <c r="Q518" s="77"/>
      <c r="R518" s="77"/>
      <c r="S518" s="77"/>
      <c r="T518" s="77"/>
      <c r="U518" s="77"/>
      <c r="V518" s="77"/>
      <c r="W518" s="75"/>
      <c r="X518" s="75"/>
      <c r="Y518" s="75"/>
      <c r="Z518" s="75"/>
      <c r="AA518" s="75"/>
      <c r="AB518" s="75"/>
      <c r="AC518" s="75"/>
      <c r="AD518" s="75"/>
    </row>
    <row r="519" spans="1:30" x14ac:dyDescent="0.25">
      <c r="A519" s="75"/>
      <c r="B519" s="75"/>
      <c r="C519" s="75"/>
      <c r="D519" s="75"/>
      <c r="E519" s="75"/>
      <c r="F519" s="75"/>
      <c r="G519" s="75"/>
      <c r="H519" s="75"/>
      <c r="I519" s="75"/>
      <c r="J519" s="75"/>
      <c r="K519" s="75"/>
      <c r="L519" s="75"/>
      <c r="M519" s="75"/>
      <c r="N519" s="75"/>
      <c r="O519" s="75"/>
      <c r="P519" s="77"/>
      <c r="Q519" s="77"/>
      <c r="R519" s="77"/>
      <c r="S519" s="77"/>
      <c r="T519" s="77"/>
      <c r="U519" s="77"/>
      <c r="V519" s="77"/>
      <c r="W519" s="75"/>
      <c r="X519" s="75"/>
      <c r="Y519" s="75"/>
      <c r="Z519" s="75"/>
      <c r="AA519" s="75"/>
      <c r="AB519" s="75"/>
      <c r="AC519" s="75"/>
      <c r="AD519" s="75"/>
    </row>
    <row r="520" spans="1:30" x14ac:dyDescent="0.25">
      <c r="A520" s="75"/>
      <c r="B520" s="75"/>
      <c r="C520" s="75"/>
      <c r="D520" s="75"/>
      <c r="E520" s="75"/>
      <c r="F520" s="75"/>
      <c r="G520" s="75"/>
      <c r="H520" s="75"/>
      <c r="I520" s="75"/>
      <c r="J520" s="75"/>
      <c r="K520" s="75"/>
      <c r="L520" s="75"/>
      <c r="M520" s="75"/>
      <c r="N520" s="75"/>
      <c r="O520" s="75"/>
      <c r="P520" s="77"/>
      <c r="Q520" s="77"/>
      <c r="R520" s="77"/>
      <c r="S520" s="77"/>
      <c r="T520" s="77"/>
      <c r="U520" s="77"/>
      <c r="V520" s="77"/>
      <c r="W520" s="75"/>
      <c r="X520" s="75"/>
      <c r="Y520" s="75"/>
      <c r="Z520" s="75"/>
      <c r="AA520" s="75"/>
      <c r="AB520" s="75"/>
      <c r="AC520" s="75"/>
      <c r="AD520" s="75"/>
    </row>
    <row r="521" spans="1:30" x14ac:dyDescent="0.25">
      <c r="A521" s="75"/>
      <c r="B521" s="75"/>
      <c r="C521" s="75"/>
      <c r="D521" s="75"/>
      <c r="E521" s="75"/>
      <c r="F521" s="75"/>
      <c r="G521" s="75"/>
      <c r="H521" s="75"/>
      <c r="I521" s="75"/>
      <c r="J521" s="75"/>
      <c r="K521" s="75"/>
      <c r="L521" s="75"/>
      <c r="M521" s="75"/>
      <c r="N521" s="75"/>
      <c r="O521" s="75"/>
      <c r="P521" s="77"/>
      <c r="Q521" s="77"/>
      <c r="R521" s="77"/>
      <c r="S521" s="77"/>
      <c r="T521" s="77"/>
      <c r="U521" s="77"/>
      <c r="V521" s="77"/>
      <c r="W521" s="75"/>
      <c r="X521" s="75"/>
      <c r="Y521" s="75"/>
      <c r="Z521" s="75"/>
      <c r="AA521" s="75"/>
      <c r="AB521" s="75"/>
      <c r="AC521" s="75"/>
      <c r="AD521" s="75"/>
    </row>
    <row r="522" spans="1:30" x14ac:dyDescent="0.25">
      <c r="A522" s="75"/>
      <c r="B522" s="75"/>
      <c r="C522" s="75"/>
      <c r="D522" s="75"/>
      <c r="E522" s="75"/>
      <c r="F522" s="75"/>
      <c r="G522" s="75"/>
      <c r="H522" s="75"/>
      <c r="I522" s="75"/>
      <c r="J522" s="75"/>
      <c r="K522" s="75"/>
      <c r="L522" s="75"/>
      <c r="M522" s="75"/>
      <c r="N522" s="75"/>
      <c r="O522" s="75"/>
      <c r="P522" s="77"/>
      <c r="Q522" s="77"/>
      <c r="R522" s="77"/>
      <c r="S522" s="77"/>
      <c r="T522" s="77"/>
      <c r="U522" s="77"/>
      <c r="V522" s="77"/>
      <c r="W522" s="75"/>
      <c r="X522" s="75"/>
      <c r="Y522" s="75"/>
      <c r="Z522" s="75"/>
      <c r="AA522" s="75"/>
      <c r="AB522" s="75"/>
      <c r="AC522" s="75"/>
      <c r="AD522" s="75"/>
    </row>
    <row r="523" spans="1:30" x14ac:dyDescent="0.25">
      <c r="A523" s="75"/>
      <c r="B523" s="75"/>
      <c r="C523" s="75"/>
      <c r="D523" s="75"/>
      <c r="E523" s="75"/>
      <c r="F523" s="75"/>
      <c r="G523" s="75"/>
      <c r="H523" s="75"/>
      <c r="I523" s="75"/>
      <c r="J523" s="75"/>
      <c r="K523" s="75"/>
      <c r="L523" s="75"/>
      <c r="M523" s="75"/>
      <c r="N523" s="75"/>
      <c r="O523" s="75"/>
      <c r="P523" s="77"/>
      <c r="Q523" s="77"/>
      <c r="R523" s="77"/>
      <c r="S523" s="77"/>
      <c r="T523" s="77"/>
      <c r="U523" s="77"/>
      <c r="V523" s="77"/>
      <c r="W523" s="75"/>
      <c r="X523" s="75"/>
      <c r="Y523" s="75"/>
      <c r="Z523" s="75"/>
      <c r="AA523" s="75"/>
      <c r="AB523" s="75"/>
      <c r="AC523" s="75"/>
      <c r="AD523" s="75"/>
    </row>
    <row r="524" spans="1:30" x14ac:dyDescent="0.25">
      <c r="A524" s="75"/>
      <c r="B524" s="75"/>
      <c r="C524" s="75"/>
      <c r="D524" s="75"/>
      <c r="E524" s="75"/>
      <c r="F524" s="75"/>
      <c r="G524" s="75"/>
      <c r="H524" s="75"/>
      <c r="I524" s="75"/>
      <c r="J524" s="75"/>
      <c r="K524" s="75"/>
      <c r="L524" s="75"/>
      <c r="M524" s="75"/>
      <c r="N524" s="75"/>
      <c r="O524" s="75"/>
      <c r="P524" s="77"/>
      <c r="Q524" s="77"/>
      <c r="R524" s="77"/>
      <c r="S524" s="77"/>
      <c r="T524" s="77"/>
      <c r="U524" s="77"/>
      <c r="V524" s="77"/>
      <c r="W524" s="75"/>
      <c r="X524" s="75"/>
      <c r="Y524" s="75"/>
      <c r="Z524" s="75"/>
      <c r="AA524" s="75"/>
      <c r="AB524" s="75"/>
      <c r="AC524" s="75"/>
      <c r="AD524" s="75"/>
    </row>
    <row r="525" spans="1:30" x14ac:dyDescent="0.25">
      <c r="A525" s="75"/>
      <c r="B525" s="75"/>
      <c r="C525" s="75"/>
      <c r="D525" s="75"/>
      <c r="E525" s="75"/>
      <c r="F525" s="75"/>
      <c r="G525" s="75"/>
      <c r="H525" s="75"/>
      <c r="I525" s="75"/>
      <c r="J525" s="75"/>
      <c r="K525" s="75"/>
      <c r="L525" s="75"/>
      <c r="M525" s="75"/>
      <c r="N525" s="75"/>
      <c r="O525" s="75"/>
      <c r="P525" s="77"/>
      <c r="Q525" s="77"/>
      <c r="R525" s="77"/>
      <c r="S525" s="77"/>
      <c r="T525" s="77"/>
      <c r="U525" s="77"/>
      <c r="V525" s="77"/>
      <c r="W525" s="75"/>
      <c r="X525" s="75"/>
      <c r="Y525" s="75"/>
      <c r="Z525" s="75"/>
      <c r="AA525" s="75"/>
      <c r="AB525" s="75"/>
      <c r="AC525" s="75"/>
      <c r="AD525" s="75"/>
    </row>
    <row r="526" spans="1:30" x14ac:dyDescent="0.25">
      <c r="A526" s="75"/>
      <c r="B526" s="75"/>
      <c r="C526" s="75"/>
      <c r="D526" s="75"/>
      <c r="E526" s="75"/>
      <c r="F526" s="75"/>
      <c r="G526" s="75"/>
      <c r="H526" s="75"/>
      <c r="I526" s="75"/>
      <c r="J526" s="75"/>
      <c r="K526" s="75"/>
      <c r="L526" s="75"/>
      <c r="M526" s="75"/>
      <c r="N526" s="75"/>
      <c r="O526" s="75"/>
      <c r="P526" s="77"/>
      <c r="Q526" s="77"/>
      <c r="R526" s="77"/>
      <c r="S526" s="77"/>
      <c r="T526" s="77"/>
      <c r="U526" s="77"/>
      <c r="V526" s="77"/>
      <c r="W526" s="75"/>
      <c r="X526" s="75"/>
      <c r="Y526" s="75"/>
      <c r="Z526" s="75"/>
      <c r="AA526" s="75"/>
      <c r="AB526" s="75"/>
      <c r="AC526" s="75"/>
      <c r="AD526" s="75"/>
    </row>
    <row r="527" spans="1:30" x14ac:dyDescent="0.25">
      <c r="A527" s="75"/>
      <c r="B527" s="75"/>
      <c r="C527" s="75"/>
      <c r="D527" s="75"/>
      <c r="E527" s="75"/>
      <c r="F527" s="75"/>
      <c r="G527" s="75"/>
      <c r="H527" s="75"/>
      <c r="I527" s="75"/>
      <c r="J527" s="75"/>
      <c r="K527" s="75"/>
      <c r="L527" s="75"/>
      <c r="M527" s="75"/>
      <c r="N527" s="75"/>
      <c r="O527" s="75"/>
      <c r="P527" s="77"/>
      <c r="Q527" s="77"/>
      <c r="R527" s="77"/>
      <c r="S527" s="77"/>
      <c r="T527" s="77"/>
      <c r="U527" s="77"/>
      <c r="V527" s="77"/>
      <c r="W527" s="75"/>
      <c r="X527" s="75"/>
      <c r="Y527" s="75"/>
      <c r="Z527" s="75"/>
      <c r="AA527" s="75"/>
      <c r="AB527" s="75"/>
      <c r="AC527" s="75"/>
      <c r="AD527" s="75"/>
    </row>
    <row r="528" spans="1:30" x14ac:dyDescent="0.25">
      <c r="A528" s="75"/>
      <c r="B528" s="75"/>
      <c r="C528" s="75"/>
      <c r="D528" s="75"/>
      <c r="E528" s="75"/>
      <c r="F528" s="75"/>
      <c r="G528" s="75"/>
      <c r="H528" s="75"/>
      <c r="I528" s="75"/>
      <c r="J528" s="75"/>
      <c r="K528" s="75"/>
      <c r="L528" s="75"/>
      <c r="M528" s="75"/>
      <c r="N528" s="75"/>
      <c r="O528" s="75"/>
      <c r="P528" s="77"/>
      <c r="Q528" s="77"/>
      <c r="R528" s="77"/>
      <c r="S528" s="77"/>
      <c r="T528" s="77"/>
      <c r="U528" s="77"/>
      <c r="V528" s="77"/>
      <c r="W528" s="75"/>
      <c r="X528" s="75"/>
      <c r="Y528" s="75"/>
      <c r="Z528" s="75"/>
      <c r="AA528" s="75"/>
      <c r="AB528" s="75"/>
      <c r="AC528" s="75"/>
      <c r="AD528" s="75"/>
    </row>
    <row r="529" spans="1:30" x14ac:dyDescent="0.25">
      <c r="A529" s="75"/>
      <c r="B529" s="75"/>
      <c r="C529" s="75"/>
      <c r="D529" s="75"/>
      <c r="E529" s="75"/>
      <c r="F529" s="75"/>
      <c r="G529" s="75"/>
      <c r="H529" s="75"/>
      <c r="I529" s="75"/>
      <c r="J529" s="75"/>
      <c r="K529" s="75"/>
      <c r="L529" s="75"/>
      <c r="M529" s="75"/>
      <c r="N529" s="75"/>
      <c r="O529" s="75"/>
      <c r="P529" s="77"/>
      <c r="Q529" s="77"/>
      <c r="R529" s="77"/>
      <c r="S529" s="77"/>
      <c r="T529" s="77"/>
      <c r="U529" s="77"/>
      <c r="V529" s="77"/>
      <c r="W529" s="75"/>
      <c r="X529" s="75"/>
      <c r="Y529" s="75"/>
      <c r="Z529" s="75"/>
      <c r="AA529" s="75"/>
      <c r="AB529" s="75"/>
      <c r="AC529" s="75"/>
      <c r="AD529" s="75"/>
    </row>
    <row r="530" spans="1:30" x14ac:dyDescent="0.25">
      <c r="A530" s="75"/>
      <c r="B530" s="75"/>
      <c r="C530" s="75"/>
      <c r="D530" s="75"/>
      <c r="E530" s="75"/>
      <c r="F530" s="75"/>
      <c r="G530" s="75"/>
      <c r="H530" s="75"/>
      <c r="I530" s="75"/>
      <c r="J530" s="75"/>
      <c r="K530" s="75"/>
      <c r="L530" s="75"/>
      <c r="M530" s="75"/>
      <c r="N530" s="75"/>
      <c r="O530" s="75"/>
      <c r="P530" s="77"/>
      <c r="Q530" s="77"/>
      <c r="R530" s="77"/>
      <c r="S530" s="77"/>
      <c r="T530" s="77"/>
      <c r="U530" s="77"/>
      <c r="V530" s="77"/>
      <c r="W530" s="75"/>
      <c r="X530" s="75"/>
      <c r="Y530" s="75"/>
      <c r="Z530" s="75"/>
      <c r="AA530" s="75"/>
      <c r="AB530" s="75"/>
      <c r="AC530" s="75"/>
      <c r="AD530" s="75"/>
    </row>
    <row r="531" spans="1:30" x14ac:dyDescent="0.25">
      <c r="A531" s="75"/>
      <c r="B531" s="75"/>
      <c r="C531" s="75"/>
      <c r="D531" s="75"/>
      <c r="E531" s="75"/>
      <c r="F531" s="75"/>
      <c r="G531" s="75"/>
      <c r="H531" s="75"/>
      <c r="I531" s="75"/>
      <c r="J531" s="75"/>
      <c r="K531" s="75"/>
      <c r="L531" s="75"/>
      <c r="M531" s="75"/>
      <c r="N531" s="75"/>
      <c r="O531" s="75"/>
      <c r="P531" s="77"/>
      <c r="Q531" s="77"/>
      <c r="R531" s="77"/>
      <c r="S531" s="77"/>
      <c r="T531" s="77"/>
      <c r="U531" s="77"/>
      <c r="V531" s="77"/>
      <c r="W531" s="75"/>
      <c r="X531" s="75"/>
      <c r="Y531" s="75"/>
      <c r="Z531" s="75"/>
      <c r="AA531" s="75"/>
      <c r="AB531" s="75"/>
      <c r="AC531" s="75"/>
      <c r="AD531" s="75"/>
    </row>
    <row r="532" spans="1:30" x14ac:dyDescent="0.25">
      <c r="A532" s="75"/>
      <c r="B532" s="75"/>
      <c r="C532" s="75"/>
      <c r="D532" s="75"/>
      <c r="E532" s="75"/>
      <c r="F532" s="75"/>
      <c r="G532" s="75"/>
      <c r="H532" s="75"/>
      <c r="I532" s="75"/>
      <c r="J532" s="75"/>
      <c r="K532" s="75"/>
      <c r="L532" s="75"/>
      <c r="M532" s="75"/>
      <c r="N532" s="75"/>
      <c r="O532" s="75"/>
      <c r="P532" s="77"/>
      <c r="Q532" s="77"/>
      <c r="R532" s="77"/>
      <c r="S532" s="77"/>
      <c r="T532" s="77"/>
      <c r="U532" s="77"/>
      <c r="V532" s="77"/>
      <c r="W532" s="75"/>
      <c r="X532" s="75"/>
      <c r="Y532" s="75"/>
      <c r="Z532" s="75"/>
      <c r="AA532" s="75"/>
      <c r="AB532" s="75"/>
      <c r="AC532" s="75"/>
      <c r="AD532" s="75"/>
    </row>
    <row r="533" spans="1:30" x14ac:dyDescent="0.25">
      <c r="A533" s="75"/>
      <c r="B533" s="75"/>
      <c r="C533" s="75"/>
      <c r="D533" s="75"/>
      <c r="E533" s="75"/>
      <c r="F533" s="75"/>
      <c r="G533" s="75"/>
      <c r="H533" s="75"/>
      <c r="I533" s="75"/>
      <c r="J533" s="75"/>
      <c r="K533" s="75"/>
      <c r="L533" s="75"/>
      <c r="M533" s="75"/>
      <c r="N533" s="75"/>
      <c r="O533" s="75"/>
      <c r="P533" s="77"/>
      <c r="Q533" s="77"/>
      <c r="R533" s="77"/>
      <c r="S533" s="77"/>
      <c r="T533" s="77"/>
      <c r="U533" s="77"/>
      <c r="V533" s="77"/>
      <c r="W533" s="75"/>
      <c r="X533" s="75"/>
      <c r="Y533" s="75"/>
      <c r="Z533" s="75"/>
      <c r="AA533" s="75"/>
      <c r="AB533" s="75"/>
      <c r="AC533" s="75"/>
      <c r="AD533" s="75"/>
    </row>
    <row r="534" spans="1:30" x14ac:dyDescent="0.25">
      <c r="A534" s="75"/>
      <c r="B534" s="75"/>
      <c r="C534" s="75"/>
      <c r="D534" s="75"/>
      <c r="E534" s="75"/>
      <c r="F534" s="75"/>
      <c r="G534" s="75"/>
      <c r="H534" s="75"/>
      <c r="I534" s="75"/>
      <c r="J534" s="75"/>
      <c r="K534" s="75"/>
      <c r="L534" s="75"/>
      <c r="M534" s="75"/>
      <c r="N534" s="75"/>
      <c r="O534" s="75"/>
      <c r="P534" s="77"/>
      <c r="Q534" s="77"/>
      <c r="R534" s="77"/>
      <c r="S534" s="77"/>
      <c r="T534" s="77"/>
      <c r="U534" s="77"/>
      <c r="V534" s="77"/>
      <c r="W534" s="75"/>
      <c r="X534" s="75"/>
      <c r="Y534" s="75"/>
      <c r="Z534" s="75"/>
      <c r="AA534" s="75"/>
      <c r="AB534" s="75"/>
      <c r="AC534" s="75"/>
      <c r="AD534" s="75"/>
    </row>
    <row r="535" spans="1:30" x14ac:dyDescent="0.25">
      <c r="A535" s="75"/>
      <c r="B535" s="75"/>
      <c r="C535" s="75"/>
      <c r="D535" s="75"/>
      <c r="E535" s="75"/>
      <c r="F535" s="75"/>
      <c r="G535" s="75"/>
      <c r="H535" s="75"/>
      <c r="I535" s="75"/>
      <c r="J535" s="75"/>
      <c r="K535" s="75"/>
      <c r="L535" s="75"/>
      <c r="M535" s="75"/>
      <c r="N535" s="75"/>
      <c r="O535" s="75"/>
      <c r="P535" s="77"/>
      <c r="Q535" s="77"/>
      <c r="R535" s="77"/>
      <c r="S535" s="77"/>
      <c r="T535" s="77"/>
      <c r="U535" s="77"/>
      <c r="V535" s="77"/>
      <c r="W535" s="75"/>
      <c r="X535" s="75"/>
      <c r="Y535" s="75"/>
      <c r="Z535" s="75"/>
      <c r="AA535" s="75"/>
      <c r="AB535" s="75"/>
      <c r="AC535" s="75"/>
      <c r="AD535" s="75"/>
    </row>
    <row r="536" spans="1:30" x14ac:dyDescent="0.25">
      <c r="A536" s="75"/>
      <c r="B536" s="75"/>
      <c r="C536" s="75"/>
      <c r="D536" s="75"/>
      <c r="E536" s="75"/>
      <c r="F536" s="75"/>
      <c r="G536" s="75"/>
      <c r="H536" s="75"/>
      <c r="I536" s="75"/>
      <c r="J536" s="75"/>
      <c r="K536" s="75"/>
      <c r="L536" s="75"/>
      <c r="M536" s="75"/>
      <c r="N536" s="75"/>
      <c r="O536" s="75"/>
      <c r="P536" s="77"/>
      <c r="Q536" s="77"/>
      <c r="R536" s="77"/>
      <c r="S536" s="77"/>
      <c r="T536" s="77"/>
      <c r="U536" s="77"/>
      <c r="V536" s="77"/>
      <c r="W536" s="75"/>
      <c r="X536" s="75"/>
      <c r="Y536" s="75"/>
      <c r="Z536" s="75"/>
      <c r="AA536" s="75"/>
      <c r="AB536" s="75"/>
      <c r="AC536" s="75"/>
      <c r="AD536" s="75"/>
    </row>
    <row r="537" spans="1:30" x14ac:dyDescent="0.25">
      <c r="A537" s="75"/>
      <c r="B537" s="75"/>
      <c r="C537" s="75"/>
      <c r="D537" s="75"/>
      <c r="E537" s="75"/>
      <c r="F537" s="75"/>
      <c r="G537" s="75"/>
      <c r="H537" s="75"/>
      <c r="I537" s="75"/>
      <c r="J537" s="75"/>
      <c r="K537" s="75"/>
      <c r="L537" s="75"/>
      <c r="M537" s="75"/>
      <c r="N537" s="75"/>
      <c r="O537" s="75"/>
      <c r="P537" s="77"/>
      <c r="Q537" s="77"/>
      <c r="R537" s="77"/>
      <c r="S537" s="77"/>
      <c r="T537" s="77"/>
      <c r="U537" s="77"/>
      <c r="V537" s="77"/>
      <c r="W537" s="75"/>
      <c r="X537" s="75"/>
      <c r="Y537" s="75"/>
      <c r="Z537" s="75"/>
      <c r="AA537" s="75"/>
      <c r="AB537" s="75"/>
      <c r="AC537" s="75"/>
      <c r="AD537" s="75"/>
    </row>
    <row r="538" spans="1:30" x14ac:dyDescent="0.25">
      <c r="A538" s="75"/>
      <c r="B538" s="75"/>
      <c r="C538" s="75"/>
      <c r="D538" s="75"/>
      <c r="E538" s="75"/>
      <c r="F538" s="75"/>
      <c r="G538" s="75"/>
      <c r="H538" s="75"/>
      <c r="I538" s="75"/>
      <c r="J538" s="75"/>
      <c r="K538" s="75"/>
      <c r="L538" s="75"/>
      <c r="M538" s="75"/>
      <c r="N538" s="75"/>
      <c r="O538" s="75"/>
      <c r="P538" s="77"/>
      <c r="Q538" s="77"/>
      <c r="R538" s="77"/>
      <c r="S538" s="77"/>
      <c r="T538" s="77"/>
      <c r="U538" s="77"/>
      <c r="V538" s="77"/>
      <c r="W538" s="75"/>
      <c r="X538" s="75"/>
      <c r="Y538" s="75"/>
      <c r="Z538" s="75"/>
      <c r="AA538" s="75"/>
      <c r="AB538" s="75"/>
      <c r="AC538" s="75"/>
      <c r="AD538" s="75"/>
    </row>
    <row r="539" spans="1:30" x14ac:dyDescent="0.25">
      <c r="A539" s="75"/>
      <c r="B539" s="75"/>
      <c r="C539" s="75"/>
      <c r="D539" s="75"/>
      <c r="E539" s="75"/>
      <c r="F539" s="75"/>
      <c r="G539" s="75"/>
      <c r="H539" s="75"/>
      <c r="I539" s="75"/>
      <c r="J539" s="75"/>
      <c r="K539" s="75"/>
      <c r="L539" s="75"/>
      <c r="M539" s="75"/>
      <c r="N539" s="75"/>
      <c r="O539" s="75"/>
      <c r="P539" s="77"/>
      <c r="Q539" s="77"/>
      <c r="R539" s="77"/>
      <c r="S539" s="77"/>
      <c r="T539" s="77"/>
      <c r="U539" s="77"/>
      <c r="V539" s="77"/>
      <c r="W539" s="75"/>
      <c r="X539" s="75"/>
      <c r="Y539" s="75"/>
      <c r="Z539" s="75"/>
      <c r="AA539" s="75"/>
      <c r="AB539" s="75"/>
      <c r="AC539" s="75"/>
      <c r="AD539" s="75"/>
    </row>
    <row r="540" spans="1:30" x14ac:dyDescent="0.25">
      <c r="A540" s="75"/>
      <c r="B540" s="75"/>
      <c r="C540" s="75"/>
      <c r="D540" s="75"/>
      <c r="E540" s="75"/>
      <c r="F540" s="75"/>
      <c r="G540" s="75"/>
      <c r="H540" s="75"/>
      <c r="I540" s="75"/>
      <c r="J540" s="75"/>
      <c r="K540" s="75"/>
      <c r="L540" s="75"/>
      <c r="M540" s="75"/>
      <c r="N540" s="75"/>
      <c r="O540" s="75"/>
      <c r="P540" s="77"/>
      <c r="Q540" s="77"/>
      <c r="R540" s="77"/>
      <c r="S540" s="77"/>
      <c r="T540" s="77"/>
      <c r="U540" s="77"/>
      <c r="V540" s="77"/>
      <c r="W540" s="75"/>
      <c r="X540" s="75"/>
      <c r="Y540" s="75"/>
      <c r="Z540" s="75"/>
      <c r="AA540" s="75"/>
      <c r="AB540" s="75"/>
      <c r="AC540" s="75"/>
      <c r="AD540" s="75"/>
    </row>
    <row r="541" spans="1:30" x14ac:dyDescent="0.25">
      <c r="A541" s="75"/>
      <c r="B541" s="75"/>
      <c r="C541" s="75"/>
      <c r="D541" s="75"/>
      <c r="E541" s="75"/>
      <c r="F541" s="75"/>
      <c r="G541" s="75"/>
      <c r="H541" s="75"/>
      <c r="I541" s="75"/>
      <c r="J541" s="75"/>
      <c r="K541" s="75"/>
      <c r="L541" s="75"/>
      <c r="M541" s="75"/>
      <c r="N541" s="75"/>
      <c r="O541" s="75"/>
      <c r="P541" s="77"/>
      <c r="Q541" s="77"/>
      <c r="R541" s="77"/>
      <c r="S541" s="77"/>
      <c r="T541" s="77"/>
      <c r="U541" s="77"/>
      <c r="V541" s="77"/>
      <c r="W541" s="75"/>
      <c r="X541" s="75"/>
      <c r="Y541" s="75"/>
      <c r="Z541" s="75"/>
      <c r="AA541" s="75"/>
      <c r="AB541" s="75"/>
      <c r="AC541" s="75"/>
      <c r="AD541" s="75"/>
    </row>
    <row r="542" spans="1:30" x14ac:dyDescent="0.25">
      <c r="A542" s="75"/>
      <c r="B542" s="75"/>
      <c r="C542" s="75"/>
      <c r="D542" s="75"/>
      <c r="E542" s="75"/>
      <c r="F542" s="75"/>
      <c r="G542" s="75"/>
      <c r="H542" s="75"/>
      <c r="I542" s="75"/>
      <c r="J542" s="75"/>
      <c r="K542" s="75"/>
      <c r="L542" s="75"/>
      <c r="M542" s="75"/>
      <c r="N542" s="75"/>
      <c r="O542" s="75"/>
      <c r="P542" s="77"/>
      <c r="Q542" s="77"/>
      <c r="R542" s="77"/>
      <c r="S542" s="77"/>
      <c r="T542" s="77"/>
      <c r="U542" s="77"/>
      <c r="V542" s="77"/>
      <c r="W542" s="75"/>
      <c r="X542" s="75"/>
      <c r="Y542" s="75"/>
      <c r="Z542" s="75"/>
      <c r="AA542" s="75"/>
      <c r="AB542" s="75"/>
      <c r="AC542" s="75"/>
      <c r="AD542" s="75"/>
    </row>
    <row r="543" spans="1:30" x14ac:dyDescent="0.25">
      <c r="A543" s="75"/>
      <c r="B543" s="75"/>
      <c r="C543" s="75"/>
      <c r="D543" s="75"/>
      <c r="E543" s="75"/>
      <c r="F543" s="75"/>
      <c r="G543" s="75"/>
      <c r="H543" s="75"/>
      <c r="I543" s="75"/>
      <c r="J543" s="75"/>
      <c r="K543" s="75"/>
      <c r="L543" s="75"/>
      <c r="M543" s="75"/>
      <c r="N543" s="75"/>
      <c r="O543" s="75"/>
      <c r="P543" s="77"/>
      <c r="Q543" s="77"/>
      <c r="R543" s="77"/>
      <c r="S543" s="77"/>
      <c r="T543" s="77"/>
      <c r="U543" s="77"/>
      <c r="V543" s="77"/>
      <c r="W543" s="75"/>
      <c r="X543" s="75"/>
      <c r="Y543" s="75"/>
      <c r="Z543" s="75"/>
      <c r="AA543" s="75"/>
      <c r="AB543" s="75"/>
      <c r="AC543" s="75"/>
      <c r="AD543" s="75"/>
    </row>
    <row r="544" spans="1:30" x14ac:dyDescent="0.25">
      <c r="A544" s="75"/>
      <c r="B544" s="75"/>
      <c r="C544" s="75"/>
      <c r="D544" s="75"/>
      <c r="E544" s="75"/>
      <c r="F544" s="75"/>
      <c r="G544" s="75"/>
      <c r="H544" s="75"/>
      <c r="I544" s="75"/>
      <c r="J544" s="75"/>
      <c r="K544" s="75"/>
      <c r="L544" s="75"/>
      <c r="M544" s="75"/>
      <c r="N544" s="75"/>
      <c r="O544" s="75"/>
      <c r="P544" s="77"/>
      <c r="Q544" s="77"/>
      <c r="R544" s="77"/>
      <c r="S544" s="77"/>
      <c r="T544" s="77"/>
      <c r="U544" s="77"/>
      <c r="V544" s="77"/>
      <c r="W544" s="75"/>
      <c r="X544" s="75"/>
      <c r="Y544" s="75"/>
      <c r="Z544" s="75"/>
      <c r="AA544" s="75"/>
      <c r="AB544" s="75"/>
      <c r="AC544" s="75"/>
      <c r="AD544" s="75"/>
    </row>
    <row r="545" spans="1:30" x14ac:dyDescent="0.25">
      <c r="A545" s="75"/>
      <c r="B545" s="75"/>
      <c r="C545" s="75"/>
      <c r="D545" s="75"/>
      <c r="E545" s="75"/>
      <c r="F545" s="75"/>
      <c r="G545" s="75"/>
      <c r="H545" s="75"/>
      <c r="I545" s="75"/>
      <c r="J545" s="75"/>
      <c r="K545" s="75"/>
      <c r="L545" s="75"/>
      <c r="M545" s="75"/>
      <c r="N545" s="75"/>
      <c r="O545" s="75"/>
      <c r="P545" s="77"/>
      <c r="Q545" s="77"/>
      <c r="R545" s="77"/>
      <c r="S545" s="77"/>
      <c r="T545" s="77"/>
      <c r="U545" s="77"/>
      <c r="V545" s="77"/>
      <c r="W545" s="75"/>
      <c r="X545" s="75"/>
      <c r="Y545" s="75"/>
      <c r="Z545" s="75"/>
      <c r="AA545" s="75"/>
      <c r="AB545" s="75"/>
      <c r="AC545" s="75"/>
      <c r="AD545" s="75"/>
    </row>
    <row r="546" spans="1:30" x14ac:dyDescent="0.25">
      <c r="A546" s="75"/>
      <c r="B546" s="75"/>
      <c r="C546" s="75"/>
      <c r="D546" s="75"/>
      <c r="E546" s="75"/>
      <c r="F546" s="75"/>
      <c r="G546" s="75"/>
      <c r="H546" s="75"/>
      <c r="I546" s="75"/>
      <c r="J546" s="75"/>
      <c r="K546" s="75"/>
      <c r="L546" s="75"/>
      <c r="M546" s="75"/>
      <c r="N546" s="75"/>
      <c r="O546" s="75"/>
      <c r="P546" s="77"/>
      <c r="Q546" s="77"/>
      <c r="R546" s="77"/>
      <c r="S546" s="77"/>
      <c r="T546" s="77"/>
      <c r="U546" s="77"/>
      <c r="V546" s="77"/>
      <c r="W546" s="75"/>
      <c r="X546" s="75"/>
      <c r="Y546" s="75"/>
      <c r="Z546" s="75"/>
      <c r="AA546" s="75"/>
      <c r="AB546" s="75"/>
      <c r="AC546" s="75"/>
      <c r="AD546" s="75"/>
    </row>
    <row r="547" spans="1:30" x14ac:dyDescent="0.25">
      <c r="A547" s="75"/>
      <c r="B547" s="75"/>
      <c r="C547" s="75"/>
      <c r="D547" s="75"/>
      <c r="E547" s="75"/>
      <c r="F547" s="75"/>
      <c r="G547" s="75"/>
      <c r="H547" s="75"/>
      <c r="I547" s="75"/>
      <c r="J547" s="75"/>
      <c r="K547" s="75"/>
      <c r="L547" s="75"/>
      <c r="M547" s="75"/>
      <c r="N547" s="75"/>
      <c r="O547" s="75"/>
      <c r="P547" s="77"/>
      <c r="Q547" s="77"/>
      <c r="R547" s="77"/>
      <c r="S547" s="77"/>
      <c r="T547" s="77"/>
      <c r="U547" s="77"/>
      <c r="V547" s="77"/>
      <c r="W547" s="75"/>
      <c r="X547" s="75"/>
      <c r="Y547" s="75"/>
      <c r="Z547" s="75"/>
      <c r="AA547" s="75"/>
      <c r="AB547" s="75"/>
      <c r="AC547" s="75"/>
      <c r="AD547" s="75"/>
    </row>
    <row r="548" spans="1:30" x14ac:dyDescent="0.25">
      <c r="A548" s="75"/>
      <c r="B548" s="75"/>
      <c r="C548" s="75"/>
      <c r="D548" s="75"/>
      <c r="E548" s="75"/>
      <c r="F548" s="75"/>
      <c r="G548" s="75"/>
      <c r="H548" s="75"/>
      <c r="I548" s="75"/>
      <c r="J548" s="75"/>
      <c r="K548" s="75"/>
      <c r="L548" s="75"/>
      <c r="M548" s="75"/>
      <c r="N548" s="75"/>
      <c r="O548" s="75"/>
      <c r="P548" s="77"/>
      <c r="Q548" s="77"/>
      <c r="R548" s="77"/>
      <c r="S548" s="77"/>
      <c r="T548" s="77"/>
      <c r="U548" s="77"/>
      <c r="V548" s="77"/>
      <c r="W548" s="75"/>
      <c r="X548" s="75"/>
      <c r="Y548" s="75"/>
      <c r="Z548" s="75"/>
      <c r="AA548" s="75"/>
      <c r="AB548" s="75"/>
      <c r="AC548" s="75"/>
      <c r="AD548" s="75"/>
    </row>
    <row r="549" spans="1:30" x14ac:dyDescent="0.25">
      <c r="A549" s="75"/>
      <c r="B549" s="75"/>
      <c r="C549" s="75"/>
      <c r="D549" s="75"/>
      <c r="E549" s="75"/>
      <c r="F549" s="75"/>
      <c r="G549" s="75"/>
      <c r="H549" s="75"/>
      <c r="I549" s="75"/>
      <c r="J549" s="75"/>
      <c r="K549" s="75"/>
      <c r="L549" s="75"/>
      <c r="M549" s="75"/>
      <c r="N549" s="75"/>
      <c r="O549" s="75"/>
      <c r="P549" s="77"/>
      <c r="Q549" s="77"/>
      <c r="R549" s="77"/>
      <c r="S549" s="77"/>
      <c r="T549" s="77"/>
      <c r="U549" s="77"/>
      <c r="V549" s="77"/>
      <c r="W549" s="75"/>
      <c r="X549" s="75"/>
      <c r="Y549" s="75"/>
      <c r="Z549" s="75"/>
      <c r="AA549" s="75"/>
      <c r="AB549" s="75"/>
      <c r="AC549" s="75"/>
      <c r="AD549" s="75"/>
    </row>
    <row r="550" spans="1:30" x14ac:dyDescent="0.25">
      <c r="A550" s="75"/>
      <c r="B550" s="75"/>
      <c r="C550" s="75"/>
      <c r="D550" s="75"/>
      <c r="E550" s="75"/>
      <c r="F550" s="75"/>
      <c r="G550" s="75"/>
      <c r="H550" s="75"/>
      <c r="I550" s="75"/>
      <c r="J550" s="75"/>
      <c r="K550" s="75"/>
      <c r="L550" s="75"/>
      <c r="M550" s="75"/>
      <c r="N550" s="75"/>
      <c r="O550" s="75"/>
      <c r="P550" s="77"/>
      <c r="Q550" s="77"/>
      <c r="R550" s="77"/>
      <c r="S550" s="77"/>
      <c r="T550" s="77"/>
      <c r="U550" s="77"/>
      <c r="V550" s="77"/>
      <c r="W550" s="75"/>
      <c r="X550" s="75"/>
      <c r="Y550" s="75"/>
      <c r="Z550" s="75"/>
      <c r="AA550" s="75"/>
      <c r="AB550" s="75"/>
      <c r="AC550" s="75"/>
      <c r="AD550" s="75"/>
    </row>
    <row r="551" spans="1:30" x14ac:dyDescent="0.25">
      <c r="A551" s="75"/>
      <c r="B551" s="75"/>
      <c r="C551" s="75"/>
      <c r="D551" s="75"/>
      <c r="E551" s="75"/>
      <c r="F551" s="75"/>
      <c r="G551" s="75"/>
      <c r="H551" s="75"/>
      <c r="I551" s="75"/>
      <c r="J551" s="75"/>
      <c r="K551" s="75"/>
      <c r="L551" s="75"/>
      <c r="M551" s="75"/>
      <c r="N551" s="75"/>
      <c r="O551" s="75"/>
      <c r="P551" s="77"/>
      <c r="Q551" s="77"/>
      <c r="R551" s="77"/>
      <c r="S551" s="77"/>
      <c r="T551" s="77"/>
      <c r="U551" s="77"/>
      <c r="V551" s="77"/>
      <c r="W551" s="75"/>
      <c r="X551" s="75"/>
      <c r="Y551" s="75"/>
      <c r="Z551" s="75"/>
      <c r="AA551" s="75"/>
      <c r="AB551" s="75"/>
      <c r="AC551" s="75"/>
      <c r="AD551" s="75"/>
    </row>
    <row r="552" spans="1:30" x14ac:dyDescent="0.25">
      <c r="A552" s="75"/>
      <c r="B552" s="75"/>
      <c r="C552" s="75"/>
      <c r="D552" s="75"/>
      <c r="E552" s="75"/>
      <c r="F552" s="75"/>
      <c r="G552" s="75"/>
      <c r="H552" s="75"/>
      <c r="I552" s="75"/>
      <c r="J552" s="75"/>
      <c r="K552" s="75"/>
      <c r="L552" s="75"/>
      <c r="M552" s="75"/>
      <c r="N552" s="75"/>
      <c r="O552" s="75"/>
      <c r="P552" s="77"/>
      <c r="Q552" s="77"/>
      <c r="R552" s="77"/>
      <c r="S552" s="77"/>
      <c r="T552" s="77"/>
      <c r="U552" s="77"/>
      <c r="V552" s="77"/>
      <c r="W552" s="75"/>
      <c r="X552" s="75"/>
      <c r="Y552" s="75"/>
      <c r="Z552" s="75"/>
      <c r="AA552" s="75"/>
      <c r="AB552" s="75"/>
      <c r="AC552" s="75"/>
      <c r="AD552" s="75"/>
    </row>
    <row r="553" spans="1:30" x14ac:dyDescent="0.25">
      <c r="A553" s="75"/>
      <c r="B553" s="75"/>
      <c r="C553" s="75"/>
      <c r="D553" s="75"/>
      <c r="E553" s="75"/>
      <c r="F553" s="75"/>
      <c r="G553" s="75"/>
      <c r="H553" s="75"/>
      <c r="I553" s="75"/>
      <c r="J553" s="75"/>
      <c r="K553" s="75"/>
      <c r="L553" s="75"/>
      <c r="M553" s="75"/>
      <c r="N553" s="75"/>
      <c r="O553" s="75"/>
      <c r="P553" s="77"/>
      <c r="Q553" s="77"/>
      <c r="R553" s="77"/>
      <c r="S553" s="77"/>
      <c r="T553" s="77"/>
      <c r="U553" s="77"/>
      <c r="V553" s="77"/>
      <c r="W553" s="75"/>
      <c r="X553" s="75"/>
      <c r="Y553" s="75"/>
      <c r="Z553" s="75"/>
      <c r="AA553" s="75"/>
      <c r="AB553" s="75"/>
      <c r="AC553" s="75"/>
      <c r="AD553" s="75"/>
    </row>
    <row r="554" spans="1:30" x14ac:dyDescent="0.25">
      <c r="A554" s="75"/>
      <c r="B554" s="75"/>
      <c r="C554" s="75"/>
      <c r="D554" s="75"/>
      <c r="E554" s="75"/>
      <c r="F554" s="75"/>
      <c r="G554" s="75"/>
      <c r="H554" s="75"/>
      <c r="I554" s="75"/>
      <c r="J554" s="75"/>
      <c r="K554" s="75"/>
      <c r="L554" s="75"/>
      <c r="M554" s="75"/>
      <c r="N554" s="75"/>
      <c r="O554" s="75"/>
      <c r="P554" s="77"/>
      <c r="Q554" s="77"/>
      <c r="R554" s="77"/>
      <c r="S554" s="77"/>
      <c r="T554" s="77"/>
      <c r="U554" s="77"/>
      <c r="V554" s="77"/>
      <c r="W554" s="75"/>
      <c r="X554" s="75"/>
      <c r="Y554" s="75"/>
      <c r="Z554" s="75"/>
      <c r="AA554" s="75"/>
      <c r="AB554" s="75"/>
      <c r="AC554" s="75"/>
      <c r="AD554" s="75"/>
    </row>
    <row r="555" spans="1:30" x14ac:dyDescent="0.25">
      <c r="A555" s="75"/>
      <c r="B555" s="75"/>
      <c r="C555" s="75"/>
      <c r="D555" s="75"/>
      <c r="E555" s="75"/>
      <c r="F555" s="75"/>
      <c r="G555" s="75"/>
      <c r="H555" s="75"/>
      <c r="I555" s="75"/>
      <c r="J555" s="75"/>
      <c r="K555" s="75"/>
      <c r="L555" s="75"/>
      <c r="M555" s="75"/>
      <c r="N555" s="75"/>
      <c r="O555" s="75"/>
      <c r="P555" s="77"/>
      <c r="Q555" s="77"/>
      <c r="R555" s="77"/>
      <c r="S555" s="77"/>
      <c r="T555" s="77"/>
      <c r="U555" s="77"/>
      <c r="V555" s="77"/>
      <c r="W555" s="75"/>
      <c r="X555" s="75"/>
      <c r="Y555" s="75"/>
      <c r="Z555" s="75"/>
      <c r="AA555" s="75"/>
      <c r="AB555" s="75"/>
      <c r="AC555" s="75"/>
      <c r="AD555" s="75"/>
    </row>
    <row r="556" spans="1:30" x14ac:dyDescent="0.25">
      <c r="A556" s="75"/>
      <c r="B556" s="75"/>
      <c r="C556" s="75"/>
      <c r="D556" s="75"/>
      <c r="E556" s="75"/>
      <c r="F556" s="75"/>
      <c r="G556" s="75"/>
      <c r="H556" s="75"/>
      <c r="I556" s="75"/>
      <c r="J556" s="75"/>
      <c r="K556" s="75"/>
      <c r="L556" s="75"/>
      <c r="M556" s="75"/>
      <c r="N556" s="75"/>
      <c r="O556" s="75"/>
      <c r="P556" s="77"/>
      <c r="Q556" s="77"/>
      <c r="R556" s="77"/>
      <c r="S556" s="77"/>
      <c r="T556" s="77"/>
      <c r="U556" s="77"/>
      <c r="V556" s="77"/>
      <c r="W556" s="75"/>
      <c r="X556" s="75"/>
      <c r="Y556" s="75"/>
      <c r="Z556" s="75"/>
      <c r="AA556" s="75"/>
      <c r="AB556" s="75"/>
      <c r="AC556" s="75"/>
      <c r="AD556" s="75"/>
    </row>
    <row r="557" spans="1:30" x14ac:dyDescent="0.25">
      <c r="A557" s="75"/>
      <c r="B557" s="75"/>
      <c r="C557" s="75"/>
      <c r="D557" s="75"/>
      <c r="E557" s="75"/>
      <c r="F557" s="75"/>
      <c r="G557" s="75"/>
      <c r="H557" s="75"/>
      <c r="I557" s="75"/>
      <c r="J557" s="75"/>
      <c r="K557" s="75"/>
      <c r="L557" s="75"/>
      <c r="M557" s="75"/>
      <c r="N557" s="75"/>
      <c r="O557" s="75"/>
      <c r="P557" s="77"/>
      <c r="Q557" s="77"/>
      <c r="R557" s="77"/>
      <c r="S557" s="77"/>
      <c r="T557" s="77"/>
      <c r="U557" s="77"/>
      <c r="V557" s="77"/>
      <c r="W557" s="75"/>
      <c r="X557" s="75"/>
      <c r="Y557" s="75"/>
      <c r="Z557" s="75"/>
      <c r="AA557" s="75"/>
      <c r="AB557" s="75"/>
      <c r="AC557" s="75"/>
      <c r="AD557" s="75"/>
    </row>
    <row r="558" spans="1:30" x14ac:dyDescent="0.25">
      <c r="A558" s="75"/>
      <c r="B558" s="75"/>
      <c r="C558" s="75"/>
      <c r="D558" s="75"/>
      <c r="E558" s="75"/>
      <c r="F558" s="75"/>
      <c r="G558" s="75"/>
      <c r="H558" s="75"/>
      <c r="I558" s="75"/>
      <c r="J558" s="75"/>
      <c r="K558" s="75"/>
      <c r="L558" s="75"/>
      <c r="M558" s="75"/>
      <c r="N558" s="75"/>
      <c r="O558" s="75"/>
      <c r="P558" s="77"/>
      <c r="Q558" s="77"/>
      <c r="R558" s="77"/>
      <c r="S558" s="77"/>
      <c r="T558" s="77"/>
      <c r="U558" s="77"/>
      <c r="V558" s="77"/>
      <c r="W558" s="75"/>
      <c r="X558" s="75"/>
      <c r="Y558" s="75"/>
      <c r="Z558" s="75"/>
      <c r="AA558" s="75"/>
      <c r="AB558" s="75"/>
      <c r="AC558" s="75"/>
      <c r="AD558" s="75"/>
    </row>
    <row r="559" spans="1:30" x14ac:dyDescent="0.25">
      <c r="A559" s="75"/>
      <c r="B559" s="75"/>
      <c r="C559" s="75"/>
      <c r="D559" s="75"/>
      <c r="E559" s="75"/>
      <c r="F559" s="75"/>
      <c r="G559" s="75"/>
      <c r="H559" s="75"/>
      <c r="I559" s="75"/>
      <c r="J559" s="75"/>
      <c r="K559" s="75"/>
      <c r="L559" s="75"/>
      <c r="M559" s="75"/>
      <c r="N559" s="75"/>
      <c r="O559" s="75"/>
      <c r="P559" s="77"/>
      <c r="Q559" s="77"/>
      <c r="R559" s="77"/>
      <c r="S559" s="77"/>
      <c r="T559" s="77"/>
      <c r="U559" s="77"/>
      <c r="V559" s="77"/>
      <c r="W559" s="75"/>
      <c r="X559" s="75"/>
      <c r="Y559" s="75"/>
      <c r="Z559" s="75"/>
      <c r="AA559" s="75"/>
      <c r="AB559" s="75"/>
      <c r="AC559" s="75"/>
      <c r="AD559" s="75"/>
    </row>
    <row r="560" spans="1:30" x14ac:dyDescent="0.25">
      <c r="A560" s="75"/>
      <c r="B560" s="75"/>
      <c r="C560" s="75"/>
      <c r="D560" s="75"/>
      <c r="E560" s="75"/>
      <c r="F560" s="75"/>
      <c r="G560" s="75"/>
      <c r="H560" s="75"/>
      <c r="I560" s="75"/>
      <c r="J560" s="75"/>
      <c r="K560" s="75"/>
      <c r="L560" s="75"/>
      <c r="M560" s="75"/>
      <c r="N560" s="75"/>
      <c r="O560" s="75"/>
      <c r="P560" s="77"/>
      <c r="Q560" s="77"/>
      <c r="R560" s="77"/>
      <c r="S560" s="77"/>
      <c r="T560" s="77"/>
      <c r="U560" s="77"/>
      <c r="V560" s="77"/>
      <c r="W560" s="75"/>
      <c r="X560" s="75"/>
      <c r="Y560" s="75"/>
      <c r="Z560" s="75"/>
      <c r="AA560" s="75"/>
      <c r="AB560" s="75"/>
      <c r="AC560" s="75"/>
      <c r="AD560" s="75"/>
    </row>
    <row r="561" spans="1:30" x14ac:dyDescent="0.25">
      <c r="A561" s="75"/>
      <c r="B561" s="75"/>
      <c r="C561" s="75"/>
      <c r="D561" s="75"/>
      <c r="E561" s="75"/>
      <c r="F561" s="75"/>
      <c r="G561" s="75"/>
      <c r="H561" s="75"/>
      <c r="I561" s="75"/>
      <c r="J561" s="75"/>
      <c r="K561" s="75"/>
      <c r="L561" s="75"/>
      <c r="M561" s="75"/>
      <c r="N561" s="75"/>
      <c r="O561" s="75"/>
      <c r="P561" s="77"/>
      <c r="Q561" s="77"/>
      <c r="R561" s="77"/>
      <c r="S561" s="77"/>
      <c r="T561" s="77"/>
      <c r="U561" s="77"/>
      <c r="V561" s="77"/>
      <c r="W561" s="75"/>
      <c r="X561" s="75"/>
      <c r="Y561" s="75"/>
      <c r="Z561" s="75"/>
      <c r="AA561" s="75"/>
      <c r="AB561" s="75"/>
      <c r="AC561" s="75"/>
      <c r="AD561" s="75"/>
    </row>
    <row r="562" spans="1:30" x14ac:dyDescent="0.25">
      <c r="A562" s="75"/>
      <c r="B562" s="75"/>
      <c r="C562" s="75"/>
      <c r="D562" s="75"/>
      <c r="E562" s="75"/>
      <c r="F562" s="75"/>
      <c r="G562" s="75"/>
      <c r="H562" s="75"/>
      <c r="I562" s="75"/>
      <c r="J562" s="75"/>
      <c r="K562" s="75"/>
      <c r="L562" s="75"/>
      <c r="M562" s="75"/>
      <c r="N562" s="75"/>
      <c r="O562" s="75"/>
      <c r="P562" s="77"/>
      <c r="Q562" s="77"/>
      <c r="R562" s="77"/>
      <c r="S562" s="77"/>
      <c r="T562" s="77"/>
      <c r="U562" s="77"/>
      <c r="V562" s="77"/>
      <c r="W562" s="75"/>
      <c r="X562" s="75"/>
      <c r="Y562" s="75"/>
      <c r="Z562" s="75"/>
      <c r="AA562" s="75"/>
      <c r="AB562" s="75"/>
      <c r="AC562" s="75"/>
      <c r="AD562" s="75"/>
    </row>
    <row r="563" spans="1:30" x14ac:dyDescent="0.25">
      <c r="A563" s="75"/>
      <c r="B563" s="75"/>
      <c r="C563" s="75"/>
      <c r="D563" s="75"/>
      <c r="E563" s="75"/>
      <c r="F563" s="75"/>
      <c r="G563" s="75"/>
      <c r="H563" s="75"/>
      <c r="I563" s="75"/>
      <c r="J563" s="75"/>
      <c r="K563" s="75"/>
      <c r="L563" s="75"/>
      <c r="M563" s="75"/>
      <c r="N563" s="75"/>
      <c r="O563" s="75"/>
      <c r="P563" s="77"/>
      <c r="Q563" s="77"/>
      <c r="R563" s="77"/>
      <c r="S563" s="77"/>
      <c r="T563" s="77"/>
      <c r="U563" s="77"/>
      <c r="V563" s="77"/>
      <c r="W563" s="75"/>
      <c r="X563" s="75"/>
      <c r="Y563" s="75"/>
      <c r="Z563" s="75"/>
      <c r="AA563" s="75"/>
      <c r="AB563" s="75"/>
      <c r="AC563" s="75"/>
      <c r="AD563" s="75"/>
    </row>
    <row r="564" spans="1:30" x14ac:dyDescent="0.25">
      <c r="A564" s="75"/>
      <c r="B564" s="75"/>
      <c r="C564" s="75"/>
      <c r="D564" s="75"/>
      <c r="E564" s="75"/>
      <c r="F564" s="75"/>
      <c r="G564" s="75"/>
      <c r="H564" s="75"/>
      <c r="I564" s="75"/>
      <c r="J564" s="75"/>
      <c r="K564" s="75"/>
      <c r="L564" s="75"/>
      <c r="M564" s="75"/>
      <c r="N564" s="75"/>
      <c r="O564" s="75"/>
      <c r="P564" s="77"/>
      <c r="Q564" s="77"/>
      <c r="R564" s="77"/>
      <c r="S564" s="77"/>
      <c r="T564" s="77"/>
      <c r="U564" s="77"/>
      <c r="V564" s="77"/>
      <c r="W564" s="75"/>
      <c r="X564" s="75"/>
      <c r="Y564" s="75"/>
      <c r="Z564" s="75"/>
      <c r="AA564" s="75"/>
      <c r="AB564" s="75"/>
      <c r="AC564" s="75"/>
      <c r="AD564" s="75"/>
    </row>
    <row r="565" spans="1:30" x14ac:dyDescent="0.25">
      <c r="A565" s="75"/>
      <c r="B565" s="75"/>
      <c r="C565" s="75"/>
      <c r="D565" s="75"/>
      <c r="E565" s="75"/>
      <c r="F565" s="75"/>
      <c r="G565" s="75"/>
      <c r="H565" s="75"/>
      <c r="I565" s="75"/>
      <c r="J565" s="75"/>
      <c r="K565" s="75"/>
      <c r="L565" s="75"/>
      <c r="M565" s="75"/>
      <c r="N565" s="75"/>
      <c r="O565" s="75"/>
      <c r="P565" s="77"/>
      <c r="Q565" s="77"/>
      <c r="R565" s="77"/>
      <c r="S565" s="77"/>
      <c r="T565" s="77"/>
      <c r="U565" s="77"/>
      <c r="V565" s="77"/>
      <c r="W565" s="75"/>
      <c r="X565" s="75"/>
      <c r="Y565" s="75"/>
      <c r="Z565" s="75"/>
      <c r="AA565" s="75"/>
      <c r="AB565" s="75"/>
      <c r="AC565" s="75"/>
      <c r="AD565" s="75"/>
    </row>
    <row r="566" spans="1:30" x14ac:dyDescent="0.25">
      <c r="A566" s="75"/>
      <c r="B566" s="75"/>
      <c r="C566" s="75"/>
      <c r="D566" s="75"/>
      <c r="E566" s="75"/>
      <c r="F566" s="75"/>
      <c r="G566" s="75"/>
      <c r="H566" s="75"/>
      <c r="I566" s="75"/>
      <c r="J566" s="75"/>
      <c r="K566" s="75"/>
      <c r="L566" s="75"/>
      <c r="M566" s="75"/>
      <c r="N566" s="75"/>
      <c r="O566" s="75"/>
      <c r="P566" s="77"/>
      <c r="Q566" s="77"/>
      <c r="R566" s="77"/>
      <c r="S566" s="77"/>
      <c r="T566" s="77"/>
      <c r="U566" s="77"/>
      <c r="V566" s="77"/>
      <c r="W566" s="75"/>
      <c r="X566" s="75"/>
      <c r="Y566" s="75"/>
      <c r="Z566" s="75"/>
      <c r="AA566" s="75"/>
      <c r="AB566" s="75"/>
      <c r="AC566" s="75"/>
      <c r="AD566" s="75"/>
    </row>
    <row r="567" spans="1:30" x14ac:dyDescent="0.25">
      <c r="A567" s="75"/>
      <c r="B567" s="75"/>
      <c r="C567" s="75"/>
      <c r="D567" s="75"/>
      <c r="E567" s="75"/>
      <c r="F567" s="75"/>
      <c r="G567" s="75"/>
      <c r="H567" s="75"/>
      <c r="I567" s="75"/>
      <c r="J567" s="75"/>
      <c r="K567" s="75"/>
      <c r="L567" s="75"/>
      <c r="M567" s="75"/>
      <c r="N567" s="75"/>
      <c r="O567" s="75"/>
      <c r="P567" s="77"/>
      <c r="Q567" s="77"/>
      <c r="R567" s="77"/>
      <c r="S567" s="77"/>
      <c r="T567" s="77"/>
      <c r="U567" s="77"/>
      <c r="V567" s="77"/>
      <c r="W567" s="75"/>
      <c r="X567" s="75"/>
      <c r="Y567" s="75"/>
      <c r="Z567" s="75"/>
      <c r="AA567" s="75"/>
      <c r="AB567" s="75"/>
      <c r="AC567" s="75"/>
      <c r="AD567" s="75"/>
    </row>
    <row r="568" spans="1:30" x14ac:dyDescent="0.25">
      <c r="A568" s="75"/>
      <c r="B568" s="75"/>
      <c r="C568" s="75"/>
      <c r="D568" s="75"/>
      <c r="E568" s="75"/>
      <c r="F568" s="75"/>
      <c r="G568" s="75"/>
      <c r="H568" s="75"/>
      <c r="I568" s="75"/>
      <c r="J568" s="75"/>
      <c r="K568" s="75"/>
      <c r="L568" s="75"/>
      <c r="M568" s="75"/>
      <c r="N568" s="75"/>
      <c r="O568" s="75"/>
      <c r="P568" s="77"/>
      <c r="Q568" s="77"/>
      <c r="R568" s="77"/>
      <c r="S568" s="77"/>
      <c r="T568" s="77"/>
      <c r="U568" s="77"/>
      <c r="V568" s="77"/>
      <c r="W568" s="75"/>
      <c r="X568" s="75"/>
      <c r="Y568" s="75"/>
      <c r="Z568" s="75"/>
      <c r="AA568" s="75"/>
      <c r="AB568" s="75"/>
      <c r="AC568" s="75"/>
      <c r="AD568" s="75"/>
    </row>
    <row r="569" spans="1:30" x14ac:dyDescent="0.25">
      <c r="A569" s="75"/>
      <c r="B569" s="75"/>
      <c r="C569" s="75"/>
      <c r="D569" s="75"/>
      <c r="E569" s="75"/>
      <c r="F569" s="75"/>
      <c r="G569" s="75"/>
      <c r="H569" s="75"/>
      <c r="I569" s="75"/>
      <c r="J569" s="75"/>
      <c r="K569" s="75"/>
      <c r="L569" s="75"/>
      <c r="M569" s="75"/>
      <c r="N569" s="75"/>
      <c r="O569" s="75"/>
      <c r="P569" s="77"/>
      <c r="Q569" s="77"/>
      <c r="R569" s="77"/>
      <c r="S569" s="77"/>
      <c r="T569" s="77"/>
      <c r="U569" s="77"/>
      <c r="V569" s="77"/>
      <c r="W569" s="75"/>
      <c r="X569" s="75"/>
      <c r="Y569" s="75"/>
      <c r="Z569" s="75"/>
      <c r="AA569" s="75"/>
      <c r="AB569" s="75"/>
      <c r="AC569" s="75"/>
      <c r="AD569" s="75"/>
    </row>
    <row r="570" spans="1:30" x14ac:dyDescent="0.25">
      <c r="A570" s="75"/>
      <c r="B570" s="75"/>
      <c r="C570" s="75"/>
      <c r="D570" s="75"/>
      <c r="E570" s="75"/>
      <c r="F570" s="75"/>
      <c r="G570" s="75"/>
      <c r="H570" s="75"/>
      <c r="I570" s="75"/>
      <c r="J570" s="75"/>
      <c r="K570" s="75"/>
      <c r="L570" s="75"/>
      <c r="M570" s="75"/>
      <c r="N570" s="75"/>
      <c r="O570" s="75"/>
      <c r="P570" s="77"/>
      <c r="Q570" s="77"/>
      <c r="R570" s="77"/>
      <c r="S570" s="77"/>
      <c r="T570" s="77"/>
      <c r="U570" s="77"/>
      <c r="V570" s="77"/>
      <c r="W570" s="75"/>
      <c r="X570" s="75"/>
      <c r="Y570" s="75"/>
      <c r="Z570" s="75"/>
      <c r="AA570" s="75"/>
      <c r="AB570" s="75"/>
      <c r="AC570" s="75"/>
      <c r="AD570" s="75"/>
    </row>
    <row r="571" spans="1:30" x14ac:dyDescent="0.25">
      <c r="A571" s="75"/>
      <c r="B571" s="75"/>
      <c r="C571" s="75"/>
      <c r="D571" s="75"/>
      <c r="E571" s="75"/>
      <c r="F571" s="75"/>
      <c r="G571" s="75"/>
      <c r="H571" s="75"/>
      <c r="I571" s="75"/>
      <c r="J571" s="75"/>
      <c r="K571" s="75"/>
      <c r="L571" s="75"/>
      <c r="M571" s="75"/>
      <c r="N571" s="75"/>
      <c r="O571" s="75"/>
      <c r="P571" s="77"/>
      <c r="Q571" s="77"/>
      <c r="R571" s="77"/>
      <c r="S571" s="77"/>
      <c r="T571" s="77"/>
      <c r="U571" s="77"/>
      <c r="V571" s="77"/>
      <c r="W571" s="75"/>
      <c r="X571" s="75"/>
      <c r="Y571" s="75"/>
      <c r="Z571" s="75"/>
      <c r="AA571" s="75"/>
      <c r="AB571" s="75"/>
      <c r="AC571" s="75"/>
      <c r="AD571" s="75"/>
    </row>
    <row r="572" spans="1:30" x14ac:dyDescent="0.25">
      <c r="A572" s="75"/>
      <c r="B572" s="75"/>
      <c r="C572" s="75"/>
      <c r="D572" s="75"/>
      <c r="E572" s="75"/>
      <c r="F572" s="75"/>
      <c r="G572" s="75"/>
      <c r="H572" s="75"/>
      <c r="I572" s="75"/>
      <c r="J572" s="75"/>
      <c r="K572" s="75"/>
      <c r="L572" s="75"/>
      <c r="M572" s="75"/>
      <c r="N572" s="75"/>
      <c r="O572" s="75"/>
      <c r="P572" s="77"/>
      <c r="Q572" s="77"/>
      <c r="R572" s="77"/>
      <c r="S572" s="77"/>
      <c r="T572" s="77"/>
      <c r="U572" s="77"/>
      <c r="V572" s="77"/>
      <c r="W572" s="75"/>
      <c r="X572" s="75"/>
      <c r="Y572" s="75"/>
      <c r="Z572" s="75"/>
      <c r="AA572" s="75"/>
      <c r="AB572" s="75"/>
      <c r="AC572" s="75"/>
      <c r="AD572" s="75"/>
    </row>
    <row r="573" spans="1:30" x14ac:dyDescent="0.25">
      <c r="A573" s="75"/>
      <c r="B573" s="75"/>
      <c r="C573" s="75"/>
      <c r="D573" s="75"/>
      <c r="E573" s="75"/>
      <c r="F573" s="75"/>
      <c r="G573" s="75"/>
      <c r="H573" s="75"/>
      <c r="I573" s="75"/>
      <c r="J573" s="75"/>
      <c r="K573" s="75"/>
      <c r="L573" s="75"/>
      <c r="M573" s="75"/>
      <c r="N573" s="75"/>
      <c r="O573" s="75"/>
      <c r="P573" s="77"/>
      <c r="Q573" s="77"/>
      <c r="R573" s="77"/>
      <c r="S573" s="77"/>
      <c r="T573" s="77"/>
      <c r="U573" s="77"/>
      <c r="V573" s="77"/>
      <c r="W573" s="75"/>
      <c r="X573" s="75"/>
      <c r="Y573" s="75"/>
      <c r="Z573" s="75"/>
      <c r="AA573" s="75"/>
      <c r="AB573" s="75"/>
      <c r="AC573" s="75"/>
      <c r="AD573" s="75"/>
    </row>
    <row r="574" spans="1:30" x14ac:dyDescent="0.25">
      <c r="A574" s="75"/>
      <c r="B574" s="75"/>
      <c r="C574" s="75"/>
      <c r="D574" s="75"/>
      <c r="E574" s="75"/>
      <c r="F574" s="75"/>
      <c r="G574" s="75"/>
      <c r="H574" s="75"/>
      <c r="I574" s="75"/>
      <c r="J574" s="75"/>
      <c r="K574" s="75"/>
      <c r="L574" s="75"/>
      <c r="M574" s="75"/>
      <c r="N574" s="75"/>
      <c r="O574" s="75"/>
      <c r="P574" s="77"/>
      <c r="Q574" s="77"/>
      <c r="R574" s="77"/>
      <c r="S574" s="77"/>
      <c r="T574" s="77"/>
      <c r="U574" s="77"/>
      <c r="V574" s="77"/>
      <c r="W574" s="75"/>
      <c r="X574" s="75"/>
      <c r="Y574" s="75"/>
      <c r="Z574" s="75"/>
      <c r="AA574" s="75"/>
      <c r="AB574" s="75"/>
      <c r="AC574" s="75"/>
      <c r="AD574" s="75"/>
    </row>
    <row r="575" spans="1:30" x14ac:dyDescent="0.25">
      <c r="A575" s="75"/>
      <c r="B575" s="75"/>
      <c r="C575" s="75"/>
      <c r="D575" s="75"/>
      <c r="E575" s="75"/>
      <c r="F575" s="75"/>
      <c r="G575" s="75"/>
      <c r="H575" s="75"/>
      <c r="I575" s="75"/>
      <c r="J575" s="75"/>
      <c r="K575" s="75"/>
      <c r="L575" s="75"/>
      <c r="M575" s="75"/>
      <c r="N575" s="75"/>
      <c r="O575" s="75"/>
      <c r="P575" s="77"/>
      <c r="Q575" s="77"/>
      <c r="R575" s="77"/>
      <c r="S575" s="77"/>
      <c r="T575" s="77"/>
      <c r="U575" s="77"/>
      <c r="V575" s="77"/>
      <c r="W575" s="75"/>
      <c r="X575" s="75"/>
      <c r="Y575" s="75"/>
      <c r="Z575" s="75"/>
      <c r="AA575" s="75"/>
      <c r="AB575" s="75"/>
      <c r="AC575" s="75"/>
      <c r="AD575" s="75"/>
    </row>
    <row r="576" spans="1:30" x14ac:dyDescent="0.25">
      <c r="A576" s="75"/>
      <c r="B576" s="75"/>
      <c r="C576" s="75"/>
      <c r="D576" s="75"/>
      <c r="E576" s="75"/>
      <c r="F576" s="75"/>
      <c r="G576" s="75"/>
      <c r="H576" s="75"/>
      <c r="I576" s="75"/>
      <c r="J576" s="75"/>
      <c r="K576" s="75"/>
      <c r="L576" s="75"/>
      <c r="M576" s="75"/>
      <c r="N576" s="75"/>
      <c r="O576" s="75"/>
      <c r="P576" s="77"/>
      <c r="Q576" s="77"/>
      <c r="R576" s="77"/>
      <c r="S576" s="77"/>
      <c r="T576" s="77"/>
      <c r="U576" s="77"/>
      <c r="V576" s="77"/>
      <c r="W576" s="75"/>
      <c r="X576" s="75"/>
      <c r="Y576" s="75"/>
      <c r="Z576" s="75"/>
      <c r="AA576" s="75"/>
      <c r="AB576" s="75"/>
      <c r="AC576" s="75"/>
      <c r="AD576" s="75"/>
    </row>
    <row r="577" spans="1:30" x14ac:dyDescent="0.25">
      <c r="A577" s="75"/>
      <c r="B577" s="75"/>
      <c r="C577" s="75"/>
      <c r="D577" s="75"/>
      <c r="E577" s="75"/>
      <c r="F577" s="75"/>
      <c r="G577" s="75"/>
      <c r="H577" s="75"/>
      <c r="I577" s="75"/>
      <c r="J577" s="75"/>
      <c r="K577" s="75"/>
      <c r="L577" s="75"/>
      <c r="M577" s="75"/>
      <c r="N577" s="75"/>
      <c r="O577" s="75"/>
      <c r="P577" s="77"/>
      <c r="Q577" s="77"/>
      <c r="R577" s="77"/>
      <c r="S577" s="77"/>
      <c r="T577" s="77"/>
      <c r="U577" s="77"/>
      <c r="V577" s="77"/>
      <c r="W577" s="75"/>
      <c r="X577" s="75"/>
      <c r="Y577" s="75"/>
      <c r="Z577" s="75"/>
      <c r="AA577" s="75"/>
      <c r="AB577" s="75"/>
      <c r="AC577" s="75"/>
      <c r="AD577" s="75"/>
    </row>
    <row r="578" spans="1:30" x14ac:dyDescent="0.25">
      <c r="A578" s="75"/>
      <c r="B578" s="75"/>
      <c r="C578" s="75"/>
      <c r="D578" s="75"/>
      <c r="E578" s="75"/>
      <c r="F578" s="75"/>
      <c r="G578" s="75"/>
      <c r="H578" s="75"/>
      <c r="I578" s="75"/>
      <c r="J578" s="75"/>
      <c r="K578" s="75"/>
      <c r="L578" s="75"/>
      <c r="M578" s="75"/>
      <c r="N578" s="75"/>
      <c r="O578" s="75"/>
      <c r="P578" s="77"/>
      <c r="Q578" s="77"/>
      <c r="R578" s="77"/>
      <c r="S578" s="77"/>
      <c r="T578" s="77"/>
      <c r="U578" s="77"/>
      <c r="V578" s="77"/>
      <c r="W578" s="75"/>
      <c r="X578" s="75"/>
      <c r="Y578" s="75"/>
      <c r="Z578" s="75"/>
      <c r="AA578" s="75"/>
      <c r="AB578" s="75"/>
      <c r="AC578" s="75"/>
      <c r="AD578" s="75"/>
    </row>
    <row r="579" spans="1:30" x14ac:dyDescent="0.25">
      <c r="A579" s="75"/>
      <c r="B579" s="75"/>
      <c r="C579" s="75"/>
      <c r="D579" s="75"/>
      <c r="E579" s="75"/>
      <c r="F579" s="75"/>
      <c r="G579" s="75"/>
      <c r="H579" s="75"/>
      <c r="I579" s="75"/>
      <c r="J579" s="75"/>
      <c r="K579" s="75"/>
      <c r="L579" s="75"/>
      <c r="M579" s="75"/>
      <c r="N579" s="75"/>
      <c r="O579" s="75"/>
      <c r="P579" s="77"/>
      <c r="Q579" s="77"/>
      <c r="R579" s="77"/>
      <c r="S579" s="77"/>
      <c r="T579" s="77"/>
      <c r="U579" s="77"/>
      <c r="V579" s="77"/>
      <c r="W579" s="75"/>
      <c r="X579" s="75"/>
      <c r="Y579" s="75"/>
      <c r="Z579" s="75"/>
      <c r="AA579" s="75"/>
      <c r="AB579" s="75"/>
      <c r="AC579" s="75"/>
      <c r="AD579" s="75"/>
    </row>
    <row r="580" spans="1:30" x14ac:dyDescent="0.25">
      <c r="A580" s="75"/>
      <c r="B580" s="75"/>
      <c r="C580" s="75"/>
      <c r="D580" s="75"/>
      <c r="E580" s="75"/>
      <c r="F580" s="75"/>
      <c r="G580" s="75"/>
      <c r="H580" s="75"/>
      <c r="I580" s="75"/>
      <c r="J580" s="75"/>
      <c r="K580" s="75"/>
      <c r="L580" s="75"/>
      <c r="M580" s="75"/>
      <c r="N580" s="75"/>
      <c r="O580" s="75"/>
      <c r="P580" s="77"/>
      <c r="Q580" s="77"/>
      <c r="R580" s="77"/>
      <c r="S580" s="77"/>
      <c r="T580" s="77"/>
      <c r="U580" s="77"/>
      <c r="V580" s="77"/>
      <c r="W580" s="75"/>
      <c r="X580" s="75"/>
      <c r="Y580" s="75"/>
      <c r="Z580" s="75"/>
      <c r="AA580" s="75"/>
      <c r="AB580" s="75"/>
      <c r="AC580" s="75"/>
      <c r="AD580" s="75"/>
    </row>
    <row r="581" spans="1:30" x14ac:dyDescent="0.25">
      <c r="A581" s="75"/>
      <c r="B581" s="75"/>
      <c r="C581" s="75"/>
      <c r="D581" s="75"/>
      <c r="E581" s="75"/>
      <c r="F581" s="75"/>
      <c r="G581" s="75"/>
      <c r="H581" s="75"/>
      <c r="I581" s="75"/>
      <c r="J581" s="75"/>
      <c r="K581" s="75"/>
      <c r="L581" s="75"/>
      <c r="M581" s="75"/>
      <c r="N581" s="75"/>
      <c r="O581" s="75"/>
      <c r="P581" s="77"/>
      <c r="Q581" s="77"/>
      <c r="R581" s="77"/>
      <c r="S581" s="77"/>
      <c r="T581" s="77"/>
      <c r="U581" s="77"/>
      <c r="V581" s="77"/>
      <c r="W581" s="75"/>
      <c r="X581" s="75"/>
      <c r="Y581" s="75"/>
      <c r="Z581" s="75"/>
      <c r="AA581" s="75"/>
      <c r="AB581" s="75"/>
      <c r="AC581" s="75"/>
      <c r="AD581" s="75"/>
    </row>
    <row r="582" spans="1:30" x14ac:dyDescent="0.25">
      <c r="A582" s="75"/>
      <c r="B582" s="75"/>
      <c r="C582" s="75"/>
      <c r="D582" s="75"/>
      <c r="E582" s="75"/>
      <c r="F582" s="75"/>
      <c r="G582" s="75"/>
      <c r="H582" s="75"/>
      <c r="I582" s="75"/>
      <c r="J582" s="75"/>
      <c r="K582" s="75"/>
      <c r="L582" s="75"/>
      <c r="M582" s="75"/>
      <c r="N582" s="75"/>
      <c r="O582" s="75"/>
      <c r="P582" s="77"/>
      <c r="Q582" s="77"/>
      <c r="R582" s="77"/>
      <c r="S582" s="77"/>
      <c r="T582" s="77"/>
      <c r="U582" s="77"/>
      <c r="V582" s="77"/>
      <c r="W582" s="75"/>
      <c r="X582" s="75"/>
      <c r="Y582" s="75"/>
      <c r="Z582" s="75"/>
      <c r="AA582" s="75"/>
      <c r="AB582" s="75"/>
      <c r="AC582" s="75"/>
      <c r="AD582" s="75"/>
    </row>
    <row r="583" spans="1:30" x14ac:dyDescent="0.25">
      <c r="A583" s="75"/>
      <c r="B583" s="75"/>
      <c r="C583" s="75"/>
      <c r="D583" s="75"/>
      <c r="E583" s="75"/>
      <c r="F583" s="75"/>
      <c r="G583" s="75"/>
      <c r="H583" s="75"/>
      <c r="I583" s="75"/>
      <c r="J583" s="75"/>
      <c r="K583" s="75"/>
      <c r="L583" s="75"/>
      <c r="M583" s="75"/>
      <c r="N583" s="75"/>
      <c r="O583" s="75"/>
      <c r="P583" s="77"/>
      <c r="Q583" s="77"/>
      <c r="R583" s="77"/>
      <c r="S583" s="77"/>
      <c r="T583" s="77"/>
      <c r="U583" s="77"/>
      <c r="V583" s="77"/>
      <c r="W583" s="75"/>
      <c r="X583" s="75"/>
      <c r="Y583" s="75"/>
      <c r="Z583" s="75"/>
      <c r="AA583" s="75"/>
      <c r="AB583" s="75"/>
      <c r="AC583" s="75"/>
      <c r="AD583" s="75"/>
    </row>
    <row r="584" spans="1:30" x14ac:dyDescent="0.25">
      <c r="A584" s="75"/>
      <c r="B584" s="75"/>
      <c r="C584" s="75"/>
      <c r="D584" s="75"/>
      <c r="E584" s="75"/>
      <c r="F584" s="75"/>
      <c r="G584" s="75"/>
      <c r="H584" s="75"/>
      <c r="I584" s="75"/>
      <c r="J584" s="75"/>
      <c r="K584" s="75"/>
      <c r="L584" s="75"/>
      <c r="M584" s="75"/>
      <c r="N584" s="75"/>
      <c r="O584" s="75"/>
      <c r="P584" s="77"/>
      <c r="Q584" s="77"/>
      <c r="R584" s="77"/>
      <c r="S584" s="77"/>
      <c r="T584" s="77"/>
      <c r="U584" s="77"/>
      <c r="V584" s="77"/>
      <c r="W584" s="75"/>
      <c r="X584" s="75"/>
      <c r="Y584" s="75"/>
      <c r="Z584" s="75"/>
      <c r="AA584" s="75"/>
      <c r="AB584" s="75"/>
      <c r="AC584" s="75"/>
      <c r="AD584" s="75"/>
    </row>
    <row r="585" spans="1:30" x14ac:dyDescent="0.25">
      <c r="A585" s="75"/>
      <c r="B585" s="75"/>
      <c r="C585" s="75"/>
      <c r="D585" s="75"/>
      <c r="E585" s="75"/>
      <c r="F585" s="75"/>
      <c r="G585" s="75"/>
      <c r="H585" s="75"/>
      <c r="I585" s="75"/>
      <c r="J585" s="75"/>
      <c r="K585" s="75"/>
      <c r="L585" s="75"/>
      <c r="M585" s="75"/>
      <c r="N585" s="75"/>
      <c r="O585" s="75"/>
      <c r="P585" s="77"/>
      <c r="Q585" s="77"/>
      <c r="R585" s="77"/>
      <c r="S585" s="77"/>
      <c r="T585" s="77"/>
      <c r="U585" s="77"/>
      <c r="V585" s="77"/>
      <c r="W585" s="75"/>
      <c r="X585" s="75"/>
      <c r="Y585" s="75"/>
      <c r="Z585" s="75"/>
      <c r="AA585" s="75"/>
      <c r="AB585" s="75"/>
      <c r="AC585" s="75"/>
      <c r="AD585" s="75"/>
    </row>
    <row r="586" spans="1:30" x14ac:dyDescent="0.25">
      <c r="A586" s="75"/>
      <c r="B586" s="75"/>
      <c r="C586" s="75"/>
      <c r="D586" s="75"/>
      <c r="E586" s="75"/>
      <c r="F586" s="75"/>
      <c r="G586" s="75"/>
      <c r="H586" s="75"/>
      <c r="I586" s="75"/>
      <c r="J586" s="75"/>
      <c r="K586" s="75"/>
      <c r="L586" s="75"/>
      <c r="M586" s="75"/>
      <c r="N586" s="75"/>
      <c r="O586" s="75"/>
      <c r="P586" s="77"/>
      <c r="Q586" s="77"/>
      <c r="R586" s="77"/>
      <c r="S586" s="77"/>
      <c r="T586" s="77"/>
      <c r="U586" s="77"/>
      <c r="V586" s="77"/>
      <c r="W586" s="75"/>
      <c r="X586" s="75"/>
      <c r="Y586" s="75"/>
      <c r="Z586" s="75"/>
      <c r="AA586" s="75"/>
      <c r="AB586" s="75"/>
      <c r="AC586" s="75"/>
      <c r="AD586" s="75"/>
    </row>
    <row r="587" spans="1:30" x14ac:dyDescent="0.25">
      <c r="A587" s="75"/>
      <c r="B587" s="75"/>
      <c r="C587" s="75"/>
      <c r="D587" s="75"/>
      <c r="E587" s="75"/>
      <c r="F587" s="75"/>
      <c r="G587" s="75"/>
      <c r="H587" s="75"/>
      <c r="I587" s="75"/>
      <c r="J587" s="75"/>
      <c r="K587" s="75"/>
      <c r="L587" s="75"/>
      <c r="M587" s="75"/>
      <c r="N587" s="75"/>
      <c r="O587" s="75"/>
      <c r="P587" s="77"/>
      <c r="Q587" s="77"/>
      <c r="R587" s="77"/>
      <c r="S587" s="77"/>
      <c r="T587" s="77"/>
      <c r="U587" s="77"/>
      <c r="V587" s="77"/>
      <c r="W587" s="75"/>
      <c r="X587" s="75"/>
      <c r="Y587" s="75"/>
      <c r="Z587" s="75"/>
      <c r="AA587" s="75"/>
      <c r="AB587" s="75"/>
      <c r="AC587" s="75"/>
      <c r="AD587" s="75"/>
    </row>
    <row r="588" spans="1:30" x14ac:dyDescent="0.25">
      <c r="A588" s="75"/>
      <c r="B588" s="75"/>
      <c r="C588" s="75"/>
      <c r="D588" s="75"/>
      <c r="E588" s="75"/>
      <c r="F588" s="75"/>
      <c r="G588" s="75"/>
      <c r="H588" s="75"/>
      <c r="I588" s="75"/>
      <c r="J588" s="75"/>
      <c r="K588" s="75"/>
      <c r="L588" s="75"/>
      <c r="M588" s="75"/>
      <c r="N588" s="75"/>
      <c r="O588" s="75"/>
      <c r="P588" s="77"/>
      <c r="Q588" s="77"/>
      <c r="R588" s="77"/>
      <c r="S588" s="77"/>
      <c r="T588" s="77"/>
      <c r="U588" s="77"/>
      <c r="V588" s="77"/>
      <c r="W588" s="75"/>
      <c r="X588" s="75"/>
      <c r="Y588" s="75"/>
      <c r="Z588" s="75"/>
      <c r="AA588" s="75"/>
      <c r="AB588" s="75"/>
      <c r="AC588" s="75"/>
      <c r="AD588" s="75"/>
    </row>
    <row r="589" spans="1:30" x14ac:dyDescent="0.25">
      <c r="A589" s="75"/>
      <c r="B589" s="75"/>
      <c r="C589" s="75"/>
      <c r="D589" s="75"/>
      <c r="E589" s="75"/>
      <c r="F589" s="75"/>
      <c r="G589" s="75"/>
      <c r="H589" s="75"/>
      <c r="I589" s="75"/>
      <c r="J589" s="75"/>
      <c r="K589" s="75"/>
      <c r="L589" s="75"/>
      <c r="M589" s="75"/>
      <c r="N589" s="75"/>
      <c r="O589" s="75"/>
      <c r="P589" s="77"/>
      <c r="Q589" s="77"/>
      <c r="R589" s="77"/>
      <c r="S589" s="77"/>
      <c r="T589" s="77"/>
      <c r="U589" s="77"/>
      <c r="V589" s="77"/>
      <c r="W589" s="75"/>
      <c r="X589" s="75"/>
      <c r="Y589" s="75"/>
      <c r="Z589" s="75"/>
      <c r="AA589" s="75"/>
      <c r="AB589" s="75"/>
      <c r="AC589" s="75"/>
      <c r="AD589" s="75"/>
    </row>
    <row r="590" spans="1:30" x14ac:dyDescent="0.25">
      <c r="A590" s="75"/>
      <c r="B590" s="75"/>
      <c r="C590" s="75"/>
      <c r="D590" s="75"/>
      <c r="E590" s="75"/>
      <c r="F590" s="75"/>
      <c r="G590" s="75"/>
      <c r="H590" s="75"/>
      <c r="I590" s="75"/>
      <c r="J590" s="75"/>
      <c r="K590" s="75"/>
      <c r="L590" s="75"/>
      <c r="M590" s="75"/>
      <c r="N590" s="75"/>
      <c r="O590" s="75"/>
      <c r="P590" s="77"/>
      <c r="Q590" s="77"/>
      <c r="R590" s="77"/>
      <c r="S590" s="77"/>
      <c r="T590" s="77"/>
      <c r="U590" s="77"/>
      <c r="V590" s="77"/>
      <c r="W590" s="75"/>
      <c r="X590" s="75"/>
      <c r="Y590" s="75"/>
      <c r="Z590" s="75"/>
      <c r="AA590" s="75"/>
      <c r="AB590" s="75"/>
      <c r="AC590" s="75"/>
      <c r="AD590" s="75"/>
    </row>
    <row r="591" spans="1:30" x14ac:dyDescent="0.25">
      <c r="A591" s="75"/>
      <c r="B591" s="75"/>
      <c r="C591" s="75"/>
      <c r="D591" s="75"/>
      <c r="E591" s="75"/>
      <c r="F591" s="75"/>
      <c r="G591" s="75"/>
      <c r="H591" s="75"/>
      <c r="I591" s="75"/>
      <c r="J591" s="75"/>
      <c r="K591" s="75"/>
      <c r="L591" s="75"/>
      <c r="M591" s="75"/>
      <c r="N591" s="75"/>
      <c r="O591" s="75"/>
      <c r="P591" s="77"/>
      <c r="Q591" s="77"/>
      <c r="R591" s="77"/>
      <c r="S591" s="77"/>
      <c r="T591" s="77"/>
      <c r="U591" s="77"/>
      <c r="V591" s="77"/>
      <c r="W591" s="75"/>
      <c r="X591" s="75"/>
      <c r="Y591" s="75"/>
      <c r="Z591" s="75"/>
      <c r="AA591" s="75"/>
      <c r="AB591" s="75"/>
      <c r="AC591" s="75"/>
      <c r="AD591" s="75"/>
    </row>
    <row r="592" spans="1:30" x14ac:dyDescent="0.25">
      <c r="A592" s="75"/>
      <c r="B592" s="75"/>
      <c r="C592" s="75"/>
      <c r="D592" s="75"/>
      <c r="E592" s="75"/>
      <c r="F592" s="75"/>
      <c r="G592" s="75"/>
      <c r="H592" s="75"/>
      <c r="I592" s="75"/>
      <c r="J592" s="75"/>
      <c r="K592" s="75"/>
      <c r="L592" s="75"/>
      <c r="M592" s="75"/>
      <c r="N592" s="75"/>
      <c r="O592" s="75"/>
      <c r="P592" s="77"/>
      <c r="Q592" s="77"/>
      <c r="R592" s="77"/>
      <c r="S592" s="77"/>
      <c r="T592" s="77"/>
      <c r="U592" s="77"/>
      <c r="V592" s="77"/>
      <c r="W592" s="75"/>
      <c r="X592" s="75"/>
      <c r="Y592" s="75"/>
      <c r="Z592" s="75"/>
      <c r="AA592" s="75"/>
      <c r="AB592" s="75"/>
      <c r="AC592" s="75"/>
      <c r="AD592" s="75"/>
    </row>
    <row r="593" spans="1:30" x14ac:dyDescent="0.25">
      <c r="A593" s="75"/>
      <c r="B593" s="75"/>
      <c r="C593" s="75"/>
      <c r="D593" s="75"/>
      <c r="E593" s="75"/>
      <c r="F593" s="75"/>
      <c r="G593" s="75"/>
      <c r="H593" s="75"/>
      <c r="I593" s="75"/>
      <c r="J593" s="75"/>
      <c r="K593" s="75"/>
      <c r="L593" s="75"/>
      <c r="M593" s="75"/>
      <c r="N593" s="75"/>
      <c r="O593" s="75"/>
      <c r="P593" s="77"/>
      <c r="Q593" s="77"/>
      <c r="R593" s="77"/>
      <c r="S593" s="77"/>
      <c r="T593" s="77"/>
      <c r="U593" s="77"/>
      <c r="V593" s="77"/>
      <c r="W593" s="75"/>
      <c r="X593" s="75"/>
      <c r="Y593" s="75"/>
      <c r="Z593" s="75"/>
      <c r="AA593" s="75"/>
      <c r="AB593" s="75"/>
      <c r="AC593" s="75"/>
      <c r="AD593" s="75"/>
    </row>
    <row r="594" spans="1:30" x14ac:dyDescent="0.25">
      <c r="A594" s="75"/>
      <c r="B594" s="75"/>
      <c r="C594" s="75"/>
      <c r="D594" s="75"/>
      <c r="E594" s="75"/>
      <c r="F594" s="75"/>
      <c r="G594" s="75"/>
      <c r="H594" s="75"/>
      <c r="I594" s="75"/>
      <c r="J594" s="75"/>
      <c r="K594" s="75"/>
      <c r="L594" s="75"/>
      <c r="M594" s="75"/>
      <c r="N594" s="75"/>
      <c r="O594" s="75"/>
      <c r="P594" s="77"/>
      <c r="Q594" s="77"/>
      <c r="R594" s="77"/>
      <c r="S594" s="77"/>
      <c r="T594" s="77"/>
      <c r="U594" s="77"/>
      <c r="V594" s="77"/>
      <c r="W594" s="75"/>
      <c r="X594" s="75"/>
      <c r="Y594" s="75"/>
      <c r="Z594" s="75"/>
      <c r="AA594" s="75"/>
      <c r="AB594" s="75"/>
      <c r="AC594" s="75"/>
      <c r="AD594" s="75"/>
    </row>
    <row r="595" spans="1:30" x14ac:dyDescent="0.25">
      <c r="A595" s="75"/>
      <c r="B595" s="75"/>
      <c r="C595" s="75"/>
      <c r="D595" s="75"/>
      <c r="E595" s="75"/>
      <c r="F595" s="75"/>
      <c r="G595" s="75"/>
      <c r="H595" s="75"/>
      <c r="I595" s="75"/>
      <c r="J595" s="75"/>
      <c r="K595" s="75"/>
      <c r="L595" s="75"/>
      <c r="M595" s="75"/>
      <c r="N595" s="75"/>
      <c r="O595" s="75"/>
      <c r="P595" s="77"/>
      <c r="Q595" s="77"/>
      <c r="R595" s="77"/>
      <c r="S595" s="77"/>
      <c r="T595" s="77"/>
      <c r="U595" s="77"/>
      <c r="V595" s="77"/>
      <c r="W595" s="75"/>
      <c r="X595" s="75"/>
      <c r="Y595" s="75"/>
      <c r="Z595" s="75"/>
      <c r="AA595" s="75"/>
      <c r="AB595" s="75"/>
      <c r="AC595" s="75"/>
      <c r="AD595" s="75"/>
    </row>
    <row r="596" spans="1:30" x14ac:dyDescent="0.25">
      <c r="A596" s="75"/>
      <c r="B596" s="75"/>
      <c r="C596" s="75"/>
      <c r="D596" s="75"/>
      <c r="E596" s="75"/>
      <c r="F596" s="75"/>
      <c r="G596" s="75"/>
      <c r="H596" s="75"/>
      <c r="I596" s="75"/>
      <c r="J596" s="75"/>
      <c r="K596" s="75"/>
      <c r="L596" s="75"/>
      <c r="M596" s="75"/>
      <c r="N596" s="75"/>
      <c r="O596" s="75"/>
      <c r="P596" s="77"/>
      <c r="Q596" s="77"/>
      <c r="R596" s="77"/>
      <c r="S596" s="77"/>
      <c r="T596" s="77"/>
      <c r="U596" s="77"/>
      <c r="V596" s="77"/>
      <c r="W596" s="75"/>
      <c r="X596" s="75"/>
      <c r="Y596" s="75"/>
      <c r="Z596" s="75"/>
      <c r="AA596" s="75"/>
      <c r="AB596" s="75"/>
      <c r="AC596" s="75"/>
      <c r="AD596" s="75"/>
    </row>
    <row r="597" spans="1:30" x14ac:dyDescent="0.25">
      <c r="A597" s="75"/>
      <c r="B597" s="75"/>
      <c r="C597" s="75"/>
      <c r="D597" s="75"/>
      <c r="E597" s="75"/>
      <c r="F597" s="75"/>
      <c r="G597" s="75"/>
      <c r="H597" s="75"/>
      <c r="I597" s="75"/>
      <c r="J597" s="75"/>
      <c r="K597" s="75"/>
      <c r="L597" s="75"/>
      <c r="M597" s="75"/>
      <c r="N597" s="75"/>
      <c r="O597" s="75"/>
      <c r="P597" s="77"/>
      <c r="Q597" s="77"/>
      <c r="R597" s="77"/>
      <c r="S597" s="77"/>
      <c r="T597" s="77"/>
      <c r="U597" s="77"/>
      <c r="V597" s="77"/>
      <c r="W597" s="75"/>
      <c r="X597" s="75"/>
      <c r="Y597" s="75"/>
      <c r="Z597" s="75"/>
      <c r="AA597" s="75"/>
      <c r="AB597" s="75"/>
      <c r="AC597" s="75"/>
      <c r="AD597" s="75"/>
    </row>
    <row r="598" spans="1:30" x14ac:dyDescent="0.25">
      <c r="A598" s="75"/>
      <c r="B598" s="75"/>
      <c r="C598" s="75"/>
      <c r="D598" s="75"/>
      <c r="E598" s="75"/>
      <c r="F598" s="75"/>
      <c r="G598" s="75"/>
      <c r="H598" s="75"/>
      <c r="I598" s="75"/>
      <c r="J598" s="75"/>
      <c r="K598" s="75"/>
      <c r="L598" s="75"/>
      <c r="M598" s="75"/>
      <c r="N598" s="75"/>
      <c r="O598" s="75"/>
      <c r="P598" s="77"/>
      <c r="Q598" s="77"/>
      <c r="R598" s="77"/>
      <c r="S598" s="77"/>
      <c r="T598" s="77"/>
      <c r="U598" s="77"/>
      <c r="V598" s="77"/>
      <c r="W598" s="75"/>
      <c r="X598" s="75"/>
      <c r="Y598" s="75"/>
      <c r="Z598" s="75"/>
      <c r="AA598" s="75"/>
      <c r="AB598" s="75"/>
      <c r="AC598" s="75"/>
      <c r="AD598" s="75"/>
    </row>
    <row r="599" spans="1:30" x14ac:dyDescent="0.25">
      <c r="A599" s="75"/>
      <c r="B599" s="75"/>
      <c r="C599" s="75"/>
      <c r="D599" s="75"/>
      <c r="E599" s="75"/>
      <c r="F599" s="75"/>
      <c r="G599" s="75"/>
      <c r="H599" s="75"/>
      <c r="I599" s="75"/>
      <c r="J599" s="75"/>
      <c r="K599" s="75"/>
      <c r="L599" s="75"/>
      <c r="M599" s="75"/>
      <c r="N599" s="75"/>
      <c r="O599" s="75"/>
      <c r="P599" s="77"/>
      <c r="Q599" s="77"/>
      <c r="R599" s="77"/>
      <c r="S599" s="77"/>
      <c r="T599" s="77"/>
      <c r="U599" s="77"/>
      <c r="V599" s="77"/>
      <c r="W599" s="75"/>
      <c r="X599" s="75"/>
      <c r="Y599" s="75"/>
      <c r="Z599" s="75"/>
      <c r="AA599" s="75"/>
      <c r="AB599" s="75"/>
      <c r="AC599" s="75"/>
      <c r="AD599" s="75"/>
    </row>
    <row r="600" spans="1:30" x14ac:dyDescent="0.25">
      <c r="A600" s="75"/>
      <c r="B600" s="75"/>
      <c r="C600" s="75"/>
      <c r="D600" s="75"/>
      <c r="E600" s="75"/>
      <c r="F600" s="75"/>
      <c r="G600" s="75"/>
      <c r="H600" s="75"/>
      <c r="I600" s="75"/>
      <c r="J600" s="75"/>
      <c r="K600" s="75"/>
      <c r="L600" s="75"/>
      <c r="M600" s="75"/>
      <c r="N600" s="75"/>
      <c r="O600" s="75"/>
      <c r="P600" s="77"/>
      <c r="Q600" s="77"/>
      <c r="R600" s="77"/>
      <c r="S600" s="77"/>
      <c r="T600" s="77"/>
      <c r="U600" s="77"/>
      <c r="V600" s="77"/>
      <c r="W600" s="75"/>
      <c r="X600" s="75"/>
      <c r="Y600" s="75"/>
      <c r="Z600" s="75"/>
      <c r="AA600" s="75"/>
      <c r="AB600" s="75"/>
      <c r="AC600" s="75"/>
      <c r="AD600" s="75"/>
    </row>
    <row r="601" spans="1:30" x14ac:dyDescent="0.25">
      <c r="A601" s="75"/>
      <c r="B601" s="75"/>
      <c r="C601" s="75"/>
      <c r="D601" s="75"/>
      <c r="E601" s="75"/>
      <c r="F601" s="75"/>
      <c r="G601" s="75"/>
      <c r="H601" s="75"/>
      <c r="I601" s="75"/>
      <c r="J601" s="75"/>
      <c r="K601" s="75"/>
      <c r="L601" s="75"/>
      <c r="M601" s="75"/>
      <c r="N601" s="75"/>
      <c r="O601" s="75"/>
      <c r="P601" s="77"/>
      <c r="Q601" s="77"/>
      <c r="R601" s="77"/>
      <c r="S601" s="77"/>
      <c r="T601" s="77"/>
      <c r="U601" s="77"/>
      <c r="V601" s="77"/>
      <c r="W601" s="75"/>
      <c r="X601" s="75"/>
      <c r="Y601" s="75"/>
      <c r="Z601" s="75"/>
      <c r="AA601" s="75"/>
      <c r="AB601" s="75"/>
      <c r="AC601" s="75"/>
      <c r="AD601" s="75"/>
    </row>
    <row r="602" spans="1:30" x14ac:dyDescent="0.25">
      <c r="A602" s="75"/>
      <c r="B602" s="75"/>
      <c r="C602" s="75"/>
      <c r="D602" s="75"/>
      <c r="E602" s="75"/>
      <c r="F602" s="75"/>
      <c r="G602" s="75"/>
      <c r="H602" s="75"/>
      <c r="I602" s="75"/>
      <c r="J602" s="75"/>
      <c r="K602" s="75"/>
      <c r="L602" s="75"/>
      <c r="M602" s="75"/>
      <c r="N602" s="75"/>
      <c r="O602" s="75"/>
      <c r="P602" s="77"/>
      <c r="Q602" s="77"/>
      <c r="R602" s="77"/>
      <c r="S602" s="77"/>
      <c r="T602" s="77"/>
      <c r="U602" s="77"/>
      <c r="V602" s="77"/>
      <c r="W602" s="75"/>
      <c r="X602" s="75"/>
      <c r="Y602" s="75"/>
      <c r="Z602" s="75"/>
      <c r="AA602" s="75"/>
      <c r="AB602" s="75"/>
      <c r="AC602" s="75"/>
      <c r="AD602" s="75"/>
    </row>
    <row r="603" spans="1:30" x14ac:dyDescent="0.25">
      <c r="A603" s="75"/>
      <c r="B603" s="75"/>
      <c r="C603" s="75"/>
      <c r="D603" s="75"/>
      <c r="E603" s="75"/>
      <c r="F603" s="75"/>
      <c r="G603" s="75"/>
      <c r="H603" s="75"/>
      <c r="I603" s="75"/>
      <c r="J603" s="75"/>
      <c r="K603" s="75"/>
      <c r="L603" s="75"/>
      <c r="M603" s="75"/>
      <c r="N603" s="75"/>
      <c r="O603" s="75"/>
      <c r="P603" s="77"/>
      <c r="Q603" s="77"/>
      <c r="R603" s="77"/>
      <c r="S603" s="77"/>
      <c r="T603" s="77"/>
      <c r="U603" s="77"/>
      <c r="V603" s="77"/>
      <c r="W603" s="75"/>
      <c r="X603" s="75"/>
      <c r="Y603" s="75"/>
      <c r="Z603" s="75"/>
      <c r="AA603" s="75"/>
      <c r="AB603" s="75"/>
      <c r="AC603" s="75"/>
      <c r="AD603" s="75"/>
    </row>
    <row r="604" spans="1:30" x14ac:dyDescent="0.25">
      <c r="A604" s="75"/>
      <c r="B604" s="75"/>
      <c r="C604" s="75"/>
      <c r="D604" s="75"/>
      <c r="E604" s="75"/>
      <c r="F604" s="75"/>
      <c r="G604" s="75"/>
      <c r="H604" s="75"/>
      <c r="I604" s="75"/>
      <c r="J604" s="75"/>
      <c r="K604" s="75"/>
      <c r="L604" s="75"/>
      <c r="M604" s="75"/>
      <c r="N604" s="75"/>
      <c r="O604" s="75"/>
      <c r="P604" s="77"/>
      <c r="Q604" s="77"/>
      <c r="R604" s="77"/>
      <c r="S604" s="77"/>
      <c r="T604" s="77"/>
      <c r="U604" s="77"/>
      <c r="V604" s="77"/>
      <c r="W604" s="75"/>
      <c r="X604" s="75"/>
      <c r="Y604" s="75"/>
      <c r="Z604" s="75"/>
      <c r="AA604" s="75"/>
      <c r="AB604" s="75"/>
      <c r="AC604" s="75"/>
      <c r="AD604" s="75"/>
    </row>
    <row r="605" spans="1:30" x14ac:dyDescent="0.25">
      <c r="A605" s="75"/>
      <c r="B605" s="75"/>
      <c r="C605" s="75"/>
      <c r="D605" s="75"/>
      <c r="E605" s="75"/>
      <c r="F605" s="75"/>
      <c r="G605" s="75"/>
      <c r="H605" s="75"/>
      <c r="I605" s="75"/>
      <c r="J605" s="75"/>
      <c r="K605" s="75"/>
      <c r="L605" s="75"/>
      <c r="M605" s="75"/>
      <c r="N605" s="75"/>
      <c r="O605" s="75"/>
      <c r="P605" s="77"/>
      <c r="Q605" s="77"/>
      <c r="R605" s="77"/>
      <c r="S605" s="77"/>
      <c r="T605" s="77"/>
      <c r="U605" s="77"/>
      <c r="V605" s="77"/>
      <c r="W605" s="75"/>
      <c r="X605" s="75"/>
      <c r="Y605" s="75"/>
      <c r="Z605" s="75"/>
      <c r="AA605" s="75"/>
      <c r="AB605" s="75"/>
      <c r="AC605" s="75"/>
      <c r="AD605" s="75"/>
    </row>
    <row r="606" spans="1:30" x14ac:dyDescent="0.25">
      <c r="A606" s="75"/>
      <c r="B606" s="75"/>
      <c r="C606" s="75"/>
      <c r="D606" s="75"/>
      <c r="E606" s="75"/>
      <c r="F606" s="75"/>
      <c r="G606" s="75"/>
      <c r="H606" s="75"/>
      <c r="I606" s="75"/>
      <c r="J606" s="75"/>
      <c r="K606" s="75"/>
      <c r="L606" s="75"/>
      <c r="M606" s="75"/>
      <c r="N606" s="75"/>
      <c r="O606" s="75"/>
      <c r="P606" s="77"/>
      <c r="Q606" s="77"/>
      <c r="R606" s="77"/>
      <c r="S606" s="77"/>
      <c r="T606" s="77"/>
      <c r="U606" s="77"/>
      <c r="V606" s="77"/>
      <c r="W606" s="75"/>
      <c r="X606" s="75"/>
      <c r="Y606" s="75"/>
      <c r="Z606" s="75"/>
      <c r="AA606" s="75"/>
      <c r="AB606" s="75"/>
      <c r="AC606" s="75"/>
      <c r="AD606" s="75"/>
    </row>
    <row r="607" spans="1:30" x14ac:dyDescent="0.25">
      <c r="A607" s="75"/>
      <c r="B607" s="75"/>
      <c r="C607" s="75"/>
      <c r="D607" s="75"/>
      <c r="E607" s="75"/>
      <c r="F607" s="75"/>
      <c r="G607" s="75"/>
      <c r="H607" s="75"/>
      <c r="I607" s="75"/>
      <c r="J607" s="75"/>
      <c r="K607" s="75"/>
      <c r="L607" s="75"/>
      <c r="M607" s="75"/>
      <c r="N607" s="75"/>
      <c r="O607" s="75"/>
      <c r="P607" s="77"/>
      <c r="Q607" s="77"/>
      <c r="R607" s="77"/>
      <c r="S607" s="77"/>
      <c r="T607" s="77"/>
      <c r="U607" s="77"/>
      <c r="V607" s="77"/>
      <c r="W607" s="75"/>
      <c r="X607" s="75"/>
      <c r="Y607" s="75"/>
      <c r="Z607" s="75"/>
      <c r="AA607" s="75"/>
      <c r="AB607" s="75"/>
      <c r="AC607" s="75"/>
      <c r="AD607" s="75"/>
    </row>
    <row r="608" spans="1:30" x14ac:dyDescent="0.25">
      <c r="A608" s="75"/>
      <c r="B608" s="75"/>
      <c r="C608" s="75"/>
      <c r="D608" s="75"/>
      <c r="E608" s="75"/>
      <c r="F608" s="75"/>
      <c r="G608" s="75"/>
      <c r="H608" s="75"/>
      <c r="I608" s="75"/>
      <c r="J608" s="75"/>
      <c r="K608" s="75"/>
      <c r="L608" s="75"/>
      <c r="M608" s="75"/>
      <c r="N608" s="75"/>
      <c r="O608" s="75"/>
      <c r="P608" s="77"/>
      <c r="Q608" s="77"/>
      <c r="R608" s="77"/>
      <c r="S608" s="77"/>
      <c r="T608" s="77"/>
      <c r="U608" s="77"/>
      <c r="V608" s="77"/>
      <c r="W608" s="75"/>
      <c r="X608" s="75"/>
      <c r="Y608" s="75"/>
      <c r="Z608" s="75"/>
      <c r="AA608" s="75"/>
      <c r="AB608" s="75"/>
      <c r="AC608" s="75"/>
      <c r="AD608" s="75"/>
    </row>
    <row r="609" spans="1:30" x14ac:dyDescent="0.25">
      <c r="A609" s="75"/>
      <c r="B609" s="75"/>
      <c r="C609" s="75"/>
      <c r="D609" s="75"/>
      <c r="E609" s="75"/>
      <c r="F609" s="75"/>
      <c r="G609" s="75"/>
      <c r="H609" s="75"/>
      <c r="I609" s="75"/>
      <c r="J609" s="75"/>
      <c r="K609" s="75"/>
      <c r="L609" s="75"/>
      <c r="M609" s="75"/>
      <c r="N609" s="75"/>
      <c r="O609" s="75"/>
      <c r="P609" s="77"/>
      <c r="Q609" s="77"/>
      <c r="R609" s="77"/>
      <c r="S609" s="77"/>
      <c r="T609" s="77"/>
      <c r="U609" s="77"/>
      <c r="V609" s="77"/>
      <c r="W609" s="75"/>
      <c r="X609" s="75"/>
      <c r="Y609" s="75"/>
      <c r="Z609" s="75"/>
      <c r="AA609" s="75"/>
      <c r="AB609" s="75"/>
      <c r="AC609" s="75"/>
      <c r="AD609" s="75"/>
    </row>
    <row r="610" spans="1:30" x14ac:dyDescent="0.25">
      <c r="A610" s="75"/>
      <c r="B610" s="75"/>
      <c r="C610" s="75"/>
      <c r="D610" s="75"/>
      <c r="E610" s="75"/>
      <c r="F610" s="75"/>
      <c r="G610" s="75"/>
      <c r="H610" s="75"/>
      <c r="I610" s="75"/>
      <c r="J610" s="75"/>
      <c r="K610" s="75"/>
      <c r="L610" s="75"/>
      <c r="M610" s="75"/>
      <c r="N610" s="75"/>
      <c r="O610" s="75"/>
      <c r="P610" s="77"/>
      <c r="Q610" s="77"/>
      <c r="R610" s="77"/>
      <c r="S610" s="77"/>
      <c r="T610" s="77"/>
      <c r="U610" s="77"/>
      <c r="V610" s="77"/>
      <c r="W610" s="75"/>
      <c r="X610" s="75"/>
      <c r="Y610" s="75"/>
      <c r="Z610" s="75"/>
      <c r="AA610" s="75"/>
      <c r="AB610" s="75"/>
      <c r="AC610" s="75"/>
      <c r="AD610" s="75"/>
    </row>
    <row r="611" spans="1:30" x14ac:dyDescent="0.25">
      <c r="A611" s="75"/>
      <c r="B611" s="75"/>
      <c r="C611" s="75"/>
      <c r="D611" s="75"/>
      <c r="E611" s="75"/>
      <c r="F611" s="75"/>
      <c r="G611" s="75"/>
      <c r="H611" s="75"/>
      <c r="I611" s="75"/>
      <c r="J611" s="75"/>
      <c r="K611" s="75"/>
      <c r="L611" s="75"/>
      <c r="M611" s="75"/>
      <c r="N611" s="75"/>
      <c r="O611" s="75"/>
      <c r="P611" s="77"/>
      <c r="Q611" s="77"/>
      <c r="R611" s="77"/>
      <c r="S611" s="77"/>
      <c r="T611" s="77"/>
      <c r="U611" s="77"/>
      <c r="V611" s="77"/>
      <c r="W611" s="75"/>
      <c r="X611" s="75"/>
      <c r="Y611" s="75"/>
      <c r="Z611" s="75"/>
      <c r="AA611" s="75"/>
      <c r="AB611" s="75"/>
      <c r="AC611" s="75"/>
      <c r="AD611" s="75"/>
    </row>
    <row r="612" spans="1:30" x14ac:dyDescent="0.25">
      <c r="A612" s="75"/>
      <c r="B612" s="75"/>
      <c r="C612" s="75"/>
      <c r="D612" s="75"/>
      <c r="E612" s="75"/>
      <c r="F612" s="75"/>
      <c r="G612" s="75"/>
      <c r="H612" s="75"/>
      <c r="I612" s="75"/>
      <c r="J612" s="75"/>
      <c r="K612" s="75"/>
      <c r="L612" s="75"/>
      <c r="M612" s="75"/>
      <c r="N612" s="75"/>
      <c r="O612" s="75"/>
      <c r="P612" s="77"/>
      <c r="Q612" s="77"/>
      <c r="R612" s="77"/>
      <c r="S612" s="77"/>
      <c r="T612" s="77"/>
      <c r="U612" s="77"/>
      <c r="V612" s="77"/>
      <c r="W612" s="75"/>
      <c r="X612" s="75"/>
      <c r="Y612" s="75"/>
      <c r="Z612" s="75"/>
      <c r="AA612" s="75"/>
      <c r="AB612" s="75"/>
      <c r="AC612" s="75"/>
      <c r="AD612" s="75"/>
    </row>
    <row r="613" spans="1:30" x14ac:dyDescent="0.25">
      <c r="A613" s="75"/>
      <c r="B613" s="75"/>
      <c r="C613" s="75"/>
      <c r="D613" s="75"/>
      <c r="E613" s="75"/>
      <c r="F613" s="75"/>
      <c r="G613" s="75"/>
      <c r="H613" s="75"/>
      <c r="I613" s="75"/>
      <c r="J613" s="75"/>
      <c r="K613" s="75"/>
      <c r="L613" s="75"/>
      <c r="M613" s="75"/>
      <c r="N613" s="75"/>
      <c r="O613" s="75"/>
      <c r="P613" s="77"/>
      <c r="Q613" s="77"/>
      <c r="R613" s="77"/>
      <c r="S613" s="77"/>
      <c r="T613" s="77"/>
      <c r="U613" s="77"/>
      <c r="V613" s="77"/>
      <c r="W613" s="75"/>
      <c r="X613" s="75"/>
      <c r="Y613" s="75"/>
      <c r="Z613" s="75"/>
      <c r="AA613" s="75"/>
      <c r="AB613" s="75"/>
      <c r="AC613" s="75"/>
      <c r="AD613" s="75"/>
    </row>
    <row r="614" spans="1:30" x14ac:dyDescent="0.25">
      <c r="A614" s="75"/>
      <c r="B614" s="75"/>
      <c r="C614" s="75"/>
      <c r="D614" s="75"/>
      <c r="E614" s="75"/>
      <c r="F614" s="75"/>
      <c r="G614" s="75"/>
      <c r="H614" s="75"/>
      <c r="I614" s="75"/>
      <c r="J614" s="75"/>
      <c r="K614" s="75"/>
      <c r="L614" s="75"/>
      <c r="M614" s="75"/>
      <c r="N614" s="75"/>
      <c r="O614" s="75"/>
      <c r="P614" s="77"/>
      <c r="Q614" s="77"/>
      <c r="R614" s="77"/>
      <c r="S614" s="77"/>
      <c r="T614" s="77"/>
      <c r="U614" s="77"/>
      <c r="V614" s="77"/>
      <c r="W614" s="75"/>
      <c r="X614" s="75"/>
      <c r="Y614" s="75"/>
      <c r="Z614" s="75"/>
      <c r="AA614" s="75"/>
      <c r="AB614" s="75"/>
      <c r="AC614" s="75"/>
      <c r="AD614" s="75"/>
    </row>
    <row r="615" spans="1:30" x14ac:dyDescent="0.25">
      <c r="A615" s="75"/>
      <c r="B615" s="75"/>
      <c r="C615" s="75"/>
      <c r="D615" s="75"/>
      <c r="E615" s="75"/>
      <c r="F615" s="75"/>
      <c r="G615" s="75"/>
      <c r="H615" s="75"/>
      <c r="I615" s="75"/>
      <c r="J615" s="75"/>
      <c r="K615" s="75"/>
      <c r="L615" s="75"/>
      <c r="M615" s="75"/>
      <c r="N615" s="75"/>
      <c r="O615" s="75"/>
      <c r="P615" s="77"/>
      <c r="Q615" s="77"/>
      <c r="R615" s="77"/>
      <c r="S615" s="77"/>
      <c r="T615" s="77"/>
      <c r="U615" s="77"/>
      <c r="V615" s="77"/>
      <c r="W615" s="75"/>
      <c r="X615" s="75"/>
      <c r="Y615" s="75"/>
      <c r="Z615" s="75"/>
      <c r="AA615" s="75"/>
      <c r="AB615" s="75"/>
      <c r="AC615" s="75"/>
      <c r="AD615" s="75"/>
    </row>
    <row r="616" spans="1:30" x14ac:dyDescent="0.25">
      <c r="A616" s="75"/>
      <c r="B616" s="75"/>
      <c r="C616" s="75"/>
      <c r="D616" s="75"/>
      <c r="E616" s="75"/>
      <c r="F616" s="75"/>
      <c r="G616" s="75"/>
      <c r="H616" s="75"/>
      <c r="I616" s="75"/>
      <c r="J616" s="75"/>
      <c r="K616" s="75"/>
      <c r="L616" s="75"/>
      <c r="M616" s="75"/>
      <c r="N616" s="75"/>
      <c r="O616" s="75"/>
      <c r="P616" s="77"/>
      <c r="Q616" s="77"/>
      <c r="R616" s="77"/>
      <c r="S616" s="77"/>
      <c r="T616" s="77"/>
      <c r="U616" s="77"/>
      <c r="V616" s="77"/>
      <c r="W616" s="75"/>
      <c r="X616" s="75"/>
      <c r="Y616" s="75"/>
      <c r="Z616" s="75"/>
      <c r="AA616" s="75"/>
      <c r="AB616" s="75"/>
      <c r="AC616" s="75"/>
      <c r="AD616" s="75"/>
    </row>
    <row r="617" spans="1:30" x14ac:dyDescent="0.25">
      <c r="A617" s="75"/>
      <c r="B617" s="75"/>
      <c r="C617" s="75"/>
      <c r="D617" s="75"/>
      <c r="E617" s="75"/>
      <c r="F617" s="75"/>
      <c r="G617" s="75"/>
      <c r="H617" s="75"/>
      <c r="I617" s="75"/>
      <c r="J617" s="75"/>
      <c r="K617" s="75"/>
      <c r="L617" s="75"/>
      <c r="M617" s="75"/>
      <c r="N617" s="75"/>
      <c r="O617" s="75"/>
      <c r="P617" s="77"/>
      <c r="Q617" s="77"/>
      <c r="R617" s="77"/>
      <c r="S617" s="77"/>
      <c r="T617" s="77"/>
      <c r="U617" s="77"/>
      <c r="V617" s="77"/>
      <c r="W617" s="75"/>
      <c r="X617" s="75"/>
      <c r="Y617" s="75"/>
      <c r="Z617" s="75"/>
      <c r="AA617" s="75"/>
      <c r="AB617" s="75"/>
      <c r="AC617" s="75"/>
      <c r="AD617" s="75"/>
    </row>
    <row r="618" spans="1:30" x14ac:dyDescent="0.25">
      <c r="A618" s="75"/>
      <c r="B618" s="75"/>
      <c r="C618" s="75"/>
      <c r="D618" s="75"/>
      <c r="E618" s="75"/>
      <c r="F618" s="75"/>
      <c r="G618" s="75"/>
      <c r="H618" s="75"/>
      <c r="I618" s="75"/>
      <c r="J618" s="75"/>
      <c r="K618" s="75"/>
      <c r="L618" s="75"/>
      <c r="M618" s="75"/>
      <c r="N618" s="75"/>
      <c r="O618" s="75"/>
      <c r="P618" s="77"/>
      <c r="Q618" s="77"/>
      <c r="R618" s="77"/>
      <c r="S618" s="77"/>
      <c r="T618" s="77"/>
      <c r="U618" s="77"/>
      <c r="V618" s="77"/>
      <c r="W618" s="75"/>
      <c r="X618" s="75"/>
      <c r="Y618" s="75"/>
      <c r="Z618" s="75"/>
      <c r="AA618" s="75"/>
      <c r="AB618" s="75"/>
      <c r="AC618" s="75"/>
      <c r="AD618" s="75"/>
    </row>
    <row r="619" spans="1:30" x14ac:dyDescent="0.25">
      <c r="A619" s="75"/>
      <c r="B619" s="75"/>
      <c r="C619" s="75"/>
      <c r="D619" s="75"/>
      <c r="E619" s="75"/>
      <c r="F619" s="75"/>
      <c r="G619" s="75"/>
      <c r="H619" s="75"/>
      <c r="I619" s="75"/>
      <c r="J619" s="75"/>
      <c r="K619" s="75"/>
      <c r="L619" s="75"/>
      <c r="M619" s="75"/>
      <c r="N619" s="75"/>
      <c r="O619" s="75"/>
      <c r="P619" s="77"/>
      <c r="Q619" s="77"/>
      <c r="R619" s="77"/>
      <c r="S619" s="77"/>
      <c r="T619" s="77"/>
      <c r="U619" s="77"/>
      <c r="V619" s="77"/>
      <c r="W619" s="75"/>
      <c r="X619" s="75"/>
      <c r="Y619" s="75"/>
      <c r="Z619" s="75"/>
      <c r="AA619" s="75"/>
      <c r="AB619" s="75"/>
      <c r="AC619" s="75"/>
      <c r="AD619" s="75"/>
    </row>
    <row r="620" spans="1:30" x14ac:dyDescent="0.25">
      <c r="A620" s="75"/>
      <c r="B620" s="75"/>
      <c r="C620" s="75"/>
      <c r="D620" s="75"/>
      <c r="E620" s="75"/>
      <c r="F620" s="75"/>
      <c r="G620" s="75"/>
      <c r="H620" s="75"/>
      <c r="I620" s="75"/>
      <c r="J620" s="75"/>
      <c r="K620" s="75"/>
      <c r="L620" s="75"/>
      <c r="M620" s="75"/>
      <c r="N620" s="75"/>
      <c r="O620" s="75"/>
      <c r="P620" s="77"/>
      <c r="Q620" s="77"/>
      <c r="R620" s="77"/>
      <c r="S620" s="77"/>
      <c r="T620" s="77"/>
      <c r="U620" s="77"/>
      <c r="V620" s="77"/>
      <c r="W620" s="75"/>
      <c r="X620" s="75"/>
      <c r="Y620" s="75"/>
      <c r="Z620" s="75"/>
      <c r="AA620" s="75"/>
      <c r="AB620" s="75"/>
      <c r="AC620" s="75"/>
      <c r="AD620" s="75"/>
    </row>
    <row r="621" spans="1:30" x14ac:dyDescent="0.25">
      <c r="A621" s="75"/>
      <c r="B621" s="75"/>
      <c r="C621" s="75"/>
      <c r="D621" s="75"/>
      <c r="E621" s="75"/>
      <c r="F621" s="75"/>
      <c r="G621" s="75"/>
      <c r="H621" s="75"/>
      <c r="I621" s="75"/>
      <c r="J621" s="75"/>
      <c r="K621" s="75"/>
      <c r="L621" s="75"/>
      <c r="M621" s="75"/>
      <c r="N621" s="75"/>
      <c r="O621" s="75"/>
      <c r="P621" s="77"/>
      <c r="Q621" s="77"/>
      <c r="R621" s="77"/>
      <c r="S621" s="77"/>
      <c r="T621" s="77"/>
      <c r="U621" s="77"/>
      <c r="V621" s="77"/>
      <c r="W621" s="75"/>
      <c r="X621" s="75"/>
      <c r="Y621" s="75"/>
      <c r="Z621" s="75"/>
      <c r="AA621" s="75"/>
      <c r="AB621" s="75"/>
      <c r="AC621" s="75"/>
      <c r="AD621" s="75"/>
    </row>
    <row r="622" spans="1:30" x14ac:dyDescent="0.25">
      <c r="A622" s="75"/>
      <c r="B622" s="75"/>
      <c r="C622" s="75"/>
      <c r="D622" s="75"/>
      <c r="E622" s="75"/>
      <c r="F622" s="75"/>
      <c r="G622" s="75"/>
      <c r="H622" s="75"/>
      <c r="I622" s="75"/>
      <c r="J622" s="75"/>
      <c r="K622" s="75"/>
      <c r="L622" s="75"/>
      <c r="M622" s="75"/>
      <c r="N622" s="75"/>
      <c r="O622" s="75"/>
      <c r="P622" s="77"/>
      <c r="Q622" s="77"/>
      <c r="R622" s="77"/>
      <c r="S622" s="77"/>
      <c r="T622" s="77"/>
      <c r="U622" s="77"/>
      <c r="V622" s="77"/>
      <c r="W622" s="75"/>
      <c r="X622" s="75"/>
      <c r="Y622" s="75"/>
      <c r="Z622" s="75"/>
      <c r="AA622" s="75"/>
      <c r="AB622" s="75"/>
      <c r="AC622" s="75"/>
      <c r="AD622" s="75"/>
    </row>
    <row r="623" spans="1:30" x14ac:dyDescent="0.25">
      <c r="A623" s="75"/>
      <c r="B623" s="75"/>
      <c r="C623" s="75"/>
      <c r="D623" s="75"/>
      <c r="E623" s="75"/>
      <c r="F623" s="75"/>
      <c r="G623" s="75"/>
      <c r="H623" s="75"/>
      <c r="I623" s="75"/>
      <c r="J623" s="75"/>
      <c r="K623" s="75"/>
      <c r="L623" s="75"/>
      <c r="M623" s="75"/>
      <c r="N623" s="75"/>
      <c r="O623" s="75"/>
      <c r="P623" s="77"/>
      <c r="Q623" s="77"/>
      <c r="R623" s="77"/>
      <c r="S623" s="77"/>
      <c r="T623" s="77"/>
      <c r="U623" s="77"/>
      <c r="V623" s="77"/>
      <c r="W623" s="75"/>
      <c r="X623" s="75"/>
      <c r="Y623" s="75"/>
      <c r="Z623" s="75"/>
      <c r="AA623" s="75"/>
      <c r="AB623" s="75"/>
      <c r="AC623" s="75"/>
      <c r="AD623" s="75"/>
    </row>
    <row r="624" spans="1:30" x14ac:dyDescent="0.25">
      <c r="A624" s="75"/>
      <c r="B624" s="75"/>
      <c r="C624" s="75"/>
      <c r="D624" s="75"/>
      <c r="E624" s="75"/>
      <c r="F624" s="75"/>
      <c r="G624" s="75"/>
      <c r="H624" s="75"/>
      <c r="I624" s="75"/>
      <c r="J624" s="75"/>
      <c r="K624" s="75"/>
      <c r="L624" s="75"/>
      <c r="M624" s="75"/>
      <c r="N624" s="75"/>
      <c r="O624" s="75"/>
      <c r="P624" s="77"/>
      <c r="Q624" s="77"/>
      <c r="R624" s="77"/>
      <c r="S624" s="77"/>
      <c r="T624" s="77"/>
      <c r="U624" s="77"/>
      <c r="V624" s="77"/>
      <c r="W624" s="75"/>
      <c r="X624" s="75"/>
      <c r="Y624" s="75"/>
      <c r="Z624" s="75"/>
      <c r="AA624" s="75"/>
      <c r="AB624" s="75"/>
      <c r="AC624" s="75"/>
      <c r="AD624" s="75"/>
    </row>
    <row r="625" spans="1:30" x14ac:dyDescent="0.25">
      <c r="A625" s="75"/>
      <c r="B625" s="75"/>
      <c r="C625" s="75"/>
      <c r="D625" s="75"/>
      <c r="E625" s="75"/>
      <c r="F625" s="75"/>
      <c r="G625" s="75"/>
      <c r="H625" s="75"/>
      <c r="I625" s="75"/>
      <c r="J625" s="75"/>
      <c r="K625" s="75"/>
      <c r="L625" s="75"/>
      <c r="M625" s="75"/>
      <c r="N625" s="75"/>
      <c r="O625" s="75"/>
      <c r="P625" s="77"/>
      <c r="Q625" s="77"/>
      <c r="R625" s="77"/>
      <c r="S625" s="77"/>
      <c r="T625" s="77"/>
      <c r="U625" s="77"/>
      <c r="V625" s="77"/>
      <c r="W625" s="75"/>
      <c r="X625" s="75"/>
      <c r="Y625" s="75"/>
      <c r="Z625" s="75"/>
      <c r="AA625" s="75"/>
      <c r="AB625" s="75"/>
      <c r="AC625" s="75"/>
      <c r="AD625" s="75"/>
    </row>
    <row r="626" spans="1:30" x14ac:dyDescent="0.25">
      <c r="A626" s="75"/>
      <c r="B626" s="75"/>
      <c r="C626" s="75"/>
      <c r="D626" s="75"/>
      <c r="E626" s="75"/>
      <c r="F626" s="75"/>
      <c r="G626" s="75"/>
      <c r="H626" s="75"/>
      <c r="I626" s="75"/>
      <c r="J626" s="75"/>
      <c r="K626" s="75"/>
      <c r="L626" s="75"/>
      <c r="M626" s="75"/>
      <c r="N626" s="75"/>
      <c r="O626" s="75"/>
      <c r="P626" s="77"/>
      <c r="Q626" s="77"/>
      <c r="R626" s="77"/>
      <c r="S626" s="77"/>
      <c r="T626" s="77"/>
      <c r="U626" s="77"/>
      <c r="V626" s="77"/>
      <c r="W626" s="75"/>
      <c r="X626" s="75"/>
      <c r="Y626" s="75"/>
      <c r="Z626" s="75"/>
      <c r="AA626" s="75"/>
      <c r="AB626" s="75"/>
      <c r="AC626" s="75"/>
      <c r="AD626" s="75"/>
    </row>
    <row r="627" spans="1:30" x14ac:dyDescent="0.25">
      <c r="A627" s="75"/>
      <c r="B627" s="75"/>
      <c r="C627" s="75"/>
      <c r="D627" s="75"/>
      <c r="E627" s="75"/>
      <c r="F627" s="75"/>
      <c r="G627" s="75"/>
      <c r="H627" s="75"/>
      <c r="I627" s="75"/>
      <c r="J627" s="75"/>
      <c r="K627" s="75"/>
      <c r="L627" s="75"/>
      <c r="M627" s="75"/>
      <c r="N627" s="75"/>
      <c r="O627" s="75"/>
      <c r="P627" s="77"/>
      <c r="Q627" s="77"/>
      <c r="R627" s="77"/>
      <c r="S627" s="77"/>
      <c r="T627" s="77"/>
      <c r="U627" s="77"/>
      <c r="V627" s="77"/>
      <c r="W627" s="75"/>
      <c r="X627" s="75"/>
      <c r="Y627" s="75"/>
      <c r="Z627" s="75"/>
      <c r="AA627" s="75"/>
      <c r="AB627" s="75"/>
      <c r="AC627" s="75"/>
      <c r="AD627" s="75"/>
    </row>
    <row r="628" spans="1:30" x14ac:dyDescent="0.25">
      <c r="A628" s="75"/>
      <c r="B628" s="75"/>
      <c r="C628" s="75"/>
      <c r="D628" s="75"/>
      <c r="E628" s="75"/>
      <c r="F628" s="75"/>
      <c r="G628" s="75"/>
      <c r="H628" s="75"/>
      <c r="I628" s="75"/>
      <c r="J628" s="75"/>
      <c r="K628" s="75"/>
      <c r="L628" s="75"/>
      <c r="M628" s="75"/>
      <c r="N628" s="75"/>
      <c r="O628" s="75"/>
      <c r="P628" s="77"/>
      <c r="Q628" s="77"/>
      <c r="R628" s="77"/>
      <c r="S628" s="77"/>
      <c r="T628" s="77"/>
      <c r="U628" s="77"/>
      <c r="V628" s="77"/>
      <c r="W628" s="75"/>
      <c r="X628" s="75"/>
      <c r="Y628" s="75"/>
      <c r="Z628" s="75"/>
      <c r="AA628" s="75"/>
      <c r="AB628" s="75"/>
      <c r="AC628" s="75"/>
      <c r="AD628" s="75"/>
    </row>
    <row r="629" spans="1:30" x14ac:dyDescent="0.25">
      <c r="A629" s="75"/>
      <c r="B629" s="75"/>
      <c r="C629" s="75"/>
      <c r="D629" s="75"/>
      <c r="E629" s="75"/>
      <c r="F629" s="75"/>
      <c r="G629" s="75"/>
      <c r="H629" s="75"/>
      <c r="I629" s="75"/>
      <c r="J629" s="75"/>
      <c r="K629" s="75"/>
      <c r="L629" s="75"/>
      <c r="M629" s="75"/>
      <c r="N629" s="75"/>
      <c r="O629" s="75"/>
      <c r="P629" s="77"/>
      <c r="Q629" s="77"/>
      <c r="R629" s="77"/>
      <c r="S629" s="77"/>
      <c r="T629" s="77"/>
      <c r="U629" s="77"/>
      <c r="V629" s="77"/>
      <c r="W629" s="75"/>
      <c r="X629" s="75"/>
      <c r="Y629" s="75"/>
      <c r="Z629" s="75"/>
      <c r="AA629" s="75"/>
      <c r="AB629" s="75"/>
      <c r="AC629" s="75"/>
      <c r="AD629" s="75"/>
    </row>
    <row r="630" spans="1:30" x14ac:dyDescent="0.25">
      <c r="A630" s="75"/>
      <c r="B630" s="75"/>
      <c r="C630" s="75"/>
      <c r="D630" s="75"/>
      <c r="E630" s="75"/>
      <c r="F630" s="75"/>
      <c r="G630" s="75"/>
      <c r="H630" s="75"/>
      <c r="I630" s="75"/>
      <c r="J630" s="75"/>
      <c r="K630" s="75"/>
      <c r="L630" s="75"/>
      <c r="M630" s="75"/>
      <c r="N630" s="75"/>
      <c r="O630" s="75"/>
      <c r="P630" s="77"/>
      <c r="Q630" s="77"/>
      <c r="R630" s="77"/>
      <c r="S630" s="77"/>
      <c r="T630" s="77"/>
      <c r="U630" s="77"/>
      <c r="V630" s="77"/>
      <c r="W630" s="75"/>
      <c r="X630" s="75"/>
      <c r="Y630" s="75"/>
      <c r="Z630" s="75"/>
      <c r="AA630" s="75"/>
      <c r="AB630" s="75"/>
      <c r="AC630" s="75"/>
      <c r="AD630" s="75"/>
    </row>
    <row r="631" spans="1:30" x14ac:dyDescent="0.25">
      <c r="A631" s="75"/>
      <c r="B631" s="75"/>
      <c r="C631" s="75"/>
      <c r="D631" s="75"/>
      <c r="E631" s="75"/>
      <c r="F631" s="75"/>
      <c r="G631" s="75"/>
      <c r="H631" s="75"/>
      <c r="I631" s="75"/>
      <c r="J631" s="75"/>
      <c r="K631" s="75"/>
      <c r="L631" s="75"/>
      <c r="M631" s="75"/>
      <c r="N631" s="75"/>
      <c r="O631" s="75"/>
      <c r="P631" s="77"/>
      <c r="Q631" s="77"/>
      <c r="R631" s="77"/>
      <c r="S631" s="77"/>
      <c r="T631" s="77"/>
      <c r="U631" s="77"/>
      <c r="V631" s="77"/>
      <c r="W631" s="75"/>
      <c r="X631" s="75"/>
      <c r="Y631" s="75"/>
      <c r="Z631" s="75"/>
      <c r="AA631" s="75"/>
      <c r="AB631" s="75"/>
      <c r="AC631" s="75"/>
      <c r="AD631" s="75"/>
    </row>
    <row r="632" spans="1:30" x14ac:dyDescent="0.25">
      <c r="A632" s="75"/>
      <c r="B632" s="75"/>
      <c r="C632" s="75"/>
      <c r="D632" s="75"/>
      <c r="E632" s="75"/>
      <c r="F632" s="75"/>
      <c r="G632" s="75"/>
      <c r="H632" s="75"/>
      <c r="I632" s="75"/>
      <c r="J632" s="75"/>
      <c r="K632" s="75"/>
      <c r="L632" s="75"/>
      <c r="M632" s="75"/>
      <c r="N632" s="75"/>
      <c r="O632" s="75"/>
      <c r="P632" s="77"/>
      <c r="Q632" s="77"/>
      <c r="R632" s="77"/>
      <c r="S632" s="77"/>
      <c r="T632" s="77"/>
      <c r="U632" s="77"/>
      <c r="V632" s="77"/>
      <c r="W632" s="75"/>
      <c r="X632" s="75"/>
      <c r="Y632" s="75"/>
      <c r="Z632" s="75"/>
      <c r="AA632" s="75"/>
      <c r="AB632" s="75"/>
      <c r="AC632" s="75"/>
      <c r="AD632" s="75"/>
    </row>
    <row r="633" spans="1:30" x14ac:dyDescent="0.25">
      <c r="A633" s="75"/>
      <c r="B633" s="75"/>
      <c r="C633" s="75"/>
      <c r="D633" s="75"/>
      <c r="E633" s="75"/>
      <c r="F633" s="75"/>
      <c r="G633" s="75"/>
      <c r="H633" s="75"/>
      <c r="I633" s="75"/>
      <c r="J633" s="75"/>
      <c r="K633" s="75"/>
      <c r="L633" s="75"/>
      <c r="M633" s="75"/>
      <c r="N633" s="75"/>
      <c r="O633" s="75"/>
      <c r="P633" s="77"/>
      <c r="Q633" s="77"/>
      <c r="R633" s="77"/>
      <c r="S633" s="77"/>
      <c r="T633" s="77"/>
      <c r="U633" s="77"/>
      <c r="V633" s="77"/>
      <c r="W633" s="75"/>
      <c r="X633" s="75"/>
      <c r="Y633" s="75"/>
      <c r="Z633" s="75"/>
      <c r="AA633" s="75"/>
      <c r="AB633" s="75"/>
      <c r="AC633" s="75"/>
      <c r="AD633" s="75"/>
    </row>
    <row r="634" spans="1:30" x14ac:dyDescent="0.25">
      <c r="A634" s="75"/>
      <c r="B634" s="75"/>
      <c r="C634" s="75"/>
      <c r="D634" s="75"/>
      <c r="E634" s="75"/>
      <c r="F634" s="75"/>
      <c r="G634" s="75"/>
      <c r="H634" s="75"/>
      <c r="I634" s="75"/>
      <c r="J634" s="75"/>
      <c r="K634" s="75"/>
      <c r="L634" s="75"/>
      <c r="M634" s="75"/>
      <c r="N634" s="75"/>
      <c r="O634" s="75"/>
      <c r="P634" s="77"/>
      <c r="Q634" s="77"/>
      <c r="R634" s="77"/>
      <c r="S634" s="77"/>
      <c r="T634" s="77"/>
      <c r="U634" s="77"/>
      <c r="V634" s="77"/>
      <c r="W634" s="75"/>
      <c r="X634" s="75"/>
      <c r="Y634" s="75"/>
      <c r="Z634" s="75"/>
      <c r="AA634" s="75"/>
      <c r="AB634" s="75"/>
      <c r="AC634" s="75"/>
      <c r="AD634" s="75"/>
    </row>
    <row r="635" spans="1:30" x14ac:dyDescent="0.25">
      <c r="A635" s="75"/>
      <c r="B635" s="75"/>
      <c r="C635" s="75"/>
      <c r="D635" s="75"/>
      <c r="E635" s="75"/>
      <c r="F635" s="75"/>
      <c r="G635" s="75"/>
      <c r="H635" s="75"/>
      <c r="I635" s="75"/>
      <c r="J635" s="75"/>
      <c r="K635" s="75"/>
      <c r="L635" s="75"/>
      <c r="M635" s="75"/>
      <c r="N635" s="75"/>
      <c r="O635" s="75"/>
      <c r="P635" s="77"/>
      <c r="Q635" s="77"/>
      <c r="R635" s="77"/>
      <c r="S635" s="77"/>
      <c r="T635" s="77"/>
      <c r="U635" s="77"/>
      <c r="V635" s="77"/>
      <c r="W635" s="75"/>
      <c r="X635" s="75"/>
      <c r="Y635" s="75"/>
      <c r="Z635" s="75"/>
      <c r="AA635" s="75"/>
      <c r="AB635" s="75"/>
      <c r="AC635" s="75"/>
      <c r="AD635" s="75"/>
    </row>
    <row r="636" spans="1:30" x14ac:dyDescent="0.25">
      <c r="A636" s="75"/>
      <c r="B636" s="75"/>
      <c r="C636" s="75"/>
      <c r="D636" s="75"/>
      <c r="E636" s="75"/>
      <c r="F636" s="75"/>
      <c r="G636" s="75"/>
      <c r="H636" s="75"/>
      <c r="I636" s="75"/>
      <c r="J636" s="75"/>
      <c r="K636" s="75"/>
      <c r="L636" s="75"/>
      <c r="M636" s="75"/>
      <c r="N636" s="75"/>
      <c r="O636" s="75"/>
      <c r="P636" s="77"/>
      <c r="Q636" s="77"/>
      <c r="R636" s="77"/>
      <c r="S636" s="77"/>
      <c r="T636" s="77"/>
      <c r="U636" s="77"/>
      <c r="V636" s="77"/>
      <c r="W636" s="75"/>
      <c r="X636" s="75"/>
      <c r="Y636" s="75"/>
      <c r="Z636" s="75"/>
      <c r="AA636" s="75"/>
      <c r="AB636" s="75"/>
      <c r="AC636" s="75"/>
      <c r="AD636" s="75"/>
    </row>
    <row r="637" spans="1:30" x14ac:dyDescent="0.25">
      <c r="A637" s="75"/>
      <c r="B637" s="75"/>
      <c r="C637" s="75"/>
      <c r="D637" s="75"/>
      <c r="E637" s="75"/>
      <c r="F637" s="75"/>
      <c r="G637" s="75"/>
      <c r="H637" s="75"/>
      <c r="I637" s="75"/>
      <c r="J637" s="75"/>
      <c r="K637" s="75"/>
      <c r="L637" s="75"/>
      <c r="M637" s="75"/>
      <c r="N637" s="75"/>
      <c r="O637" s="75"/>
      <c r="P637" s="77"/>
      <c r="Q637" s="77"/>
      <c r="R637" s="77"/>
      <c r="S637" s="77"/>
      <c r="T637" s="77"/>
      <c r="U637" s="77"/>
      <c r="V637" s="77"/>
      <c r="W637" s="75"/>
      <c r="X637" s="75"/>
      <c r="Y637" s="75"/>
      <c r="Z637" s="75"/>
      <c r="AA637" s="75"/>
      <c r="AB637" s="75"/>
      <c r="AC637" s="75"/>
      <c r="AD637" s="75"/>
    </row>
    <row r="638" spans="1:30" x14ac:dyDescent="0.25">
      <c r="A638" s="75"/>
      <c r="B638" s="75"/>
      <c r="C638" s="75"/>
      <c r="D638" s="75"/>
      <c r="E638" s="75"/>
      <c r="F638" s="75"/>
      <c r="G638" s="75"/>
      <c r="H638" s="75"/>
      <c r="I638" s="75"/>
      <c r="J638" s="75"/>
      <c r="K638" s="75"/>
      <c r="L638" s="75"/>
      <c r="M638" s="75"/>
      <c r="N638" s="75"/>
      <c r="O638" s="75"/>
      <c r="P638" s="77"/>
      <c r="Q638" s="77"/>
      <c r="R638" s="77"/>
      <c r="S638" s="77"/>
      <c r="T638" s="77"/>
      <c r="U638" s="77"/>
      <c r="V638" s="77"/>
      <c r="W638" s="75"/>
      <c r="X638" s="75"/>
      <c r="Y638" s="75"/>
      <c r="Z638" s="75"/>
      <c r="AA638" s="75"/>
      <c r="AB638" s="75"/>
      <c r="AC638" s="75"/>
      <c r="AD638" s="75"/>
    </row>
    <row r="639" spans="1:30" x14ac:dyDescent="0.25">
      <c r="A639" s="75"/>
      <c r="B639" s="75"/>
      <c r="C639" s="75"/>
      <c r="D639" s="75"/>
      <c r="E639" s="75"/>
      <c r="F639" s="75"/>
      <c r="G639" s="75"/>
      <c r="H639" s="75"/>
      <c r="I639" s="75"/>
      <c r="J639" s="75"/>
      <c r="K639" s="75"/>
      <c r="L639" s="75"/>
      <c r="M639" s="75"/>
      <c r="N639" s="75"/>
      <c r="O639" s="75"/>
      <c r="P639" s="77"/>
      <c r="Q639" s="77"/>
      <c r="R639" s="77"/>
      <c r="S639" s="77"/>
      <c r="T639" s="77"/>
      <c r="U639" s="77"/>
      <c r="V639" s="77"/>
      <c r="W639" s="75"/>
      <c r="X639" s="75"/>
      <c r="Y639" s="75"/>
      <c r="Z639" s="75"/>
      <c r="AA639" s="75"/>
      <c r="AB639" s="75"/>
      <c r="AC639" s="75"/>
      <c r="AD639" s="75"/>
    </row>
    <row r="640" spans="1:30" x14ac:dyDescent="0.25">
      <c r="A640" s="75"/>
      <c r="B640" s="75"/>
      <c r="C640" s="75"/>
      <c r="D640" s="75"/>
      <c r="E640" s="75"/>
      <c r="F640" s="75"/>
      <c r="G640" s="75"/>
      <c r="H640" s="75"/>
      <c r="I640" s="75"/>
      <c r="J640" s="75"/>
      <c r="K640" s="75"/>
      <c r="L640" s="75"/>
      <c r="M640" s="75"/>
      <c r="N640" s="75"/>
      <c r="O640" s="75"/>
      <c r="P640" s="77"/>
      <c r="Q640" s="77"/>
      <c r="R640" s="77"/>
      <c r="S640" s="77"/>
      <c r="T640" s="77"/>
      <c r="U640" s="77"/>
      <c r="V640" s="77"/>
      <c r="W640" s="75"/>
      <c r="X640" s="75"/>
      <c r="Y640" s="75"/>
      <c r="Z640" s="75"/>
      <c r="AA640" s="75"/>
      <c r="AB640" s="75"/>
      <c r="AC640" s="75"/>
      <c r="AD640" s="75"/>
    </row>
    <row r="641" spans="1:30" x14ac:dyDescent="0.25">
      <c r="A641" s="75"/>
      <c r="B641" s="75"/>
      <c r="C641" s="75"/>
      <c r="D641" s="75"/>
      <c r="E641" s="75"/>
      <c r="F641" s="75"/>
      <c r="G641" s="75"/>
      <c r="H641" s="75"/>
      <c r="I641" s="75"/>
      <c r="J641" s="75"/>
      <c r="K641" s="75"/>
      <c r="L641" s="75"/>
      <c r="M641" s="75"/>
      <c r="N641" s="75"/>
      <c r="O641" s="75"/>
      <c r="P641" s="77"/>
      <c r="Q641" s="77"/>
      <c r="R641" s="77"/>
      <c r="S641" s="77"/>
      <c r="T641" s="77"/>
      <c r="U641" s="77"/>
      <c r="V641" s="77"/>
      <c r="W641" s="75"/>
      <c r="X641" s="75"/>
      <c r="Y641" s="75"/>
      <c r="Z641" s="75"/>
      <c r="AA641" s="75"/>
      <c r="AB641" s="75"/>
      <c r="AC641" s="75"/>
      <c r="AD641" s="75"/>
    </row>
    <row r="642" spans="1:30" x14ac:dyDescent="0.25">
      <c r="A642" s="75"/>
      <c r="B642" s="75"/>
      <c r="C642" s="75"/>
      <c r="D642" s="75"/>
      <c r="E642" s="75"/>
      <c r="F642" s="75"/>
      <c r="G642" s="75"/>
      <c r="H642" s="75"/>
      <c r="I642" s="75"/>
      <c r="J642" s="75"/>
      <c r="K642" s="75"/>
      <c r="L642" s="75"/>
      <c r="M642" s="75"/>
      <c r="N642" s="75"/>
      <c r="O642" s="75"/>
      <c r="P642" s="77"/>
      <c r="Q642" s="77"/>
      <c r="R642" s="77"/>
      <c r="S642" s="77"/>
      <c r="T642" s="77"/>
      <c r="U642" s="77"/>
      <c r="V642" s="77"/>
      <c r="W642" s="75"/>
      <c r="X642" s="75"/>
      <c r="Y642" s="75"/>
      <c r="Z642" s="75"/>
      <c r="AA642" s="75"/>
      <c r="AB642" s="75"/>
      <c r="AC642" s="75"/>
      <c r="AD642" s="75"/>
    </row>
    <row r="643" spans="1:30" x14ac:dyDescent="0.25">
      <c r="A643" s="75"/>
      <c r="B643" s="75"/>
      <c r="C643" s="75"/>
      <c r="D643" s="75"/>
      <c r="E643" s="75"/>
      <c r="F643" s="75"/>
      <c r="G643" s="75"/>
      <c r="H643" s="75"/>
      <c r="I643" s="75"/>
      <c r="J643" s="75"/>
      <c r="K643" s="75"/>
      <c r="L643" s="75"/>
      <c r="M643" s="75"/>
      <c r="N643" s="75"/>
      <c r="O643" s="75"/>
      <c r="P643" s="77"/>
      <c r="Q643" s="77"/>
      <c r="R643" s="77"/>
      <c r="S643" s="77"/>
      <c r="T643" s="77"/>
      <c r="U643" s="77"/>
      <c r="V643" s="77"/>
      <c r="W643" s="75"/>
      <c r="X643" s="75"/>
      <c r="Y643" s="75"/>
      <c r="Z643" s="75"/>
      <c r="AA643" s="75"/>
      <c r="AB643" s="75"/>
      <c r="AC643" s="75"/>
      <c r="AD643" s="75"/>
    </row>
    <row r="644" spans="1:30" x14ac:dyDescent="0.25">
      <c r="A644" s="75"/>
      <c r="B644" s="75"/>
      <c r="C644" s="75"/>
      <c r="D644" s="75"/>
      <c r="E644" s="75"/>
      <c r="F644" s="75"/>
      <c r="G644" s="75"/>
      <c r="H644" s="75"/>
      <c r="I644" s="75"/>
      <c r="J644" s="75"/>
      <c r="K644" s="75"/>
      <c r="L644" s="75"/>
      <c r="M644" s="75"/>
      <c r="N644" s="75"/>
      <c r="O644" s="75"/>
      <c r="P644" s="77"/>
      <c r="Q644" s="77"/>
      <c r="R644" s="77"/>
      <c r="S644" s="77"/>
      <c r="T644" s="77"/>
      <c r="U644" s="77"/>
      <c r="V644" s="77"/>
      <c r="W644" s="75"/>
      <c r="X644" s="75"/>
      <c r="Y644" s="75"/>
      <c r="Z644" s="75"/>
      <c r="AA644" s="75"/>
      <c r="AB644" s="75"/>
      <c r="AC644" s="75"/>
      <c r="AD644" s="75"/>
    </row>
    <row r="645" spans="1:30" x14ac:dyDescent="0.25">
      <c r="A645" s="75"/>
      <c r="B645" s="75"/>
      <c r="C645" s="75"/>
      <c r="D645" s="75"/>
      <c r="E645" s="75"/>
      <c r="F645" s="75"/>
      <c r="G645" s="75"/>
      <c r="H645" s="75"/>
      <c r="I645" s="75"/>
      <c r="J645" s="75"/>
      <c r="K645" s="75"/>
      <c r="L645" s="75"/>
      <c r="M645" s="75"/>
      <c r="N645" s="75"/>
      <c r="O645" s="75"/>
      <c r="P645" s="77"/>
      <c r="Q645" s="77"/>
      <c r="R645" s="77"/>
      <c r="S645" s="77"/>
      <c r="T645" s="77"/>
      <c r="U645" s="77"/>
      <c r="V645" s="77"/>
      <c r="W645" s="75"/>
      <c r="X645" s="75"/>
      <c r="Y645" s="75"/>
      <c r="Z645" s="75"/>
      <c r="AA645" s="75"/>
      <c r="AB645" s="75"/>
      <c r="AC645" s="75"/>
      <c r="AD645" s="75"/>
    </row>
    <row r="646" spans="1:30" x14ac:dyDescent="0.25">
      <c r="A646" s="75"/>
      <c r="B646" s="75"/>
      <c r="C646" s="75"/>
      <c r="D646" s="75"/>
      <c r="E646" s="75"/>
      <c r="F646" s="75"/>
      <c r="G646" s="75"/>
      <c r="H646" s="75"/>
      <c r="I646" s="75"/>
      <c r="J646" s="75"/>
      <c r="K646" s="75"/>
      <c r="L646" s="75"/>
      <c r="M646" s="75"/>
      <c r="N646" s="75"/>
      <c r="O646" s="75"/>
      <c r="P646" s="77"/>
      <c r="Q646" s="77"/>
      <c r="R646" s="77"/>
      <c r="S646" s="77"/>
      <c r="T646" s="77"/>
      <c r="U646" s="77"/>
      <c r="V646" s="77"/>
      <c r="W646" s="75"/>
      <c r="X646" s="75"/>
      <c r="Y646" s="75"/>
      <c r="Z646" s="75"/>
      <c r="AA646" s="75"/>
      <c r="AB646" s="75"/>
      <c r="AC646" s="75"/>
      <c r="AD646" s="75"/>
    </row>
    <row r="647" spans="1:30" x14ac:dyDescent="0.25">
      <c r="A647" s="75"/>
      <c r="B647" s="75"/>
      <c r="C647" s="75"/>
      <c r="D647" s="75"/>
      <c r="E647" s="75"/>
      <c r="F647" s="75"/>
      <c r="G647" s="75"/>
      <c r="H647" s="75"/>
      <c r="I647" s="75"/>
      <c r="J647" s="75"/>
      <c r="K647" s="75"/>
      <c r="L647" s="75"/>
      <c r="M647" s="75"/>
      <c r="N647" s="75"/>
      <c r="O647" s="75"/>
      <c r="P647" s="77"/>
      <c r="Q647" s="77"/>
      <c r="R647" s="77"/>
      <c r="S647" s="77"/>
      <c r="T647" s="77"/>
      <c r="U647" s="77"/>
      <c r="V647" s="77"/>
      <c r="W647" s="75"/>
      <c r="X647" s="75"/>
      <c r="Y647" s="75"/>
      <c r="Z647" s="75"/>
      <c r="AA647" s="75"/>
      <c r="AB647" s="75"/>
      <c r="AC647" s="75"/>
      <c r="AD647" s="75"/>
    </row>
    <row r="648" spans="1:30" x14ac:dyDescent="0.25">
      <c r="A648" s="75"/>
      <c r="B648" s="75"/>
      <c r="C648" s="75"/>
      <c r="D648" s="75"/>
      <c r="E648" s="75"/>
      <c r="F648" s="75"/>
      <c r="G648" s="75"/>
      <c r="H648" s="75"/>
      <c r="I648" s="75"/>
      <c r="J648" s="75"/>
      <c r="K648" s="75"/>
      <c r="L648" s="75"/>
      <c r="M648" s="75"/>
      <c r="N648" s="75"/>
      <c r="O648" s="75"/>
      <c r="P648" s="77"/>
      <c r="Q648" s="77"/>
      <c r="R648" s="77"/>
      <c r="S648" s="77"/>
      <c r="T648" s="77"/>
      <c r="U648" s="77"/>
      <c r="V648" s="77"/>
      <c r="W648" s="75"/>
      <c r="X648" s="75"/>
      <c r="Y648" s="75"/>
      <c r="Z648" s="75"/>
      <c r="AA648" s="75"/>
      <c r="AB648" s="75"/>
      <c r="AC648" s="75"/>
      <c r="AD648" s="75"/>
    </row>
    <row r="649" spans="1:30" x14ac:dyDescent="0.25">
      <c r="A649" s="75"/>
      <c r="B649" s="75"/>
      <c r="C649" s="75"/>
      <c r="D649" s="75"/>
      <c r="E649" s="75"/>
      <c r="F649" s="75"/>
      <c r="G649" s="75"/>
      <c r="H649" s="75"/>
      <c r="I649" s="75"/>
      <c r="J649" s="75"/>
      <c r="K649" s="75"/>
      <c r="L649" s="75"/>
      <c r="M649" s="75"/>
      <c r="N649" s="75"/>
      <c r="O649" s="75"/>
      <c r="P649" s="77"/>
      <c r="Q649" s="77"/>
      <c r="R649" s="77"/>
      <c r="S649" s="77"/>
      <c r="T649" s="77"/>
      <c r="U649" s="77"/>
      <c r="V649" s="77"/>
      <c r="W649" s="75"/>
      <c r="X649" s="75"/>
      <c r="Y649" s="75"/>
      <c r="Z649" s="75"/>
      <c r="AA649" s="75"/>
      <c r="AB649" s="75"/>
      <c r="AC649" s="75"/>
      <c r="AD649" s="75"/>
    </row>
    <row r="650" spans="1:30" x14ac:dyDescent="0.25">
      <c r="A650" s="75"/>
      <c r="B650" s="75"/>
      <c r="C650" s="75"/>
      <c r="D650" s="75"/>
      <c r="E650" s="75"/>
      <c r="F650" s="75"/>
      <c r="G650" s="75"/>
      <c r="H650" s="75"/>
      <c r="I650" s="75"/>
      <c r="J650" s="75"/>
      <c r="K650" s="75"/>
      <c r="L650" s="75"/>
      <c r="M650" s="75"/>
      <c r="N650" s="75"/>
      <c r="O650" s="75"/>
      <c r="P650" s="77"/>
      <c r="Q650" s="77"/>
      <c r="R650" s="77"/>
      <c r="S650" s="77"/>
      <c r="T650" s="77"/>
      <c r="U650" s="77"/>
      <c r="V650" s="77"/>
      <c r="W650" s="75"/>
      <c r="X650" s="75"/>
      <c r="Y650" s="75"/>
      <c r="Z650" s="75"/>
      <c r="AA650" s="75"/>
      <c r="AB650" s="75"/>
      <c r="AC650" s="75"/>
      <c r="AD650" s="75"/>
    </row>
    <row r="651" spans="1:30" x14ac:dyDescent="0.25">
      <c r="A651" s="75"/>
      <c r="B651" s="75"/>
      <c r="C651" s="75"/>
      <c r="D651" s="75"/>
      <c r="E651" s="75"/>
      <c r="F651" s="75"/>
      <c r="G651" s="75"/>
      <c r="H651" s="75"/>
      <c r="I651" s="75"/>
      <c r="J651" s="75"/>
      <c r="K651" s="75"/>
      <c r="L651" s="75"/>
      <c r="M651" s="75"/>
      <c r="N651" s="75"/>
      <c r="O651" s="75"/>
      <c r="P651" s="77"/>
      <c r="Q651" s="77"/>
      <c r="R651" s="77"/>
      <c r="S651" s="77"/>
      <c r="T651" s="77"/>
      <c r="U651" s="77"/>
      <c r="V651" s="77"/>
      <c r="W651" s="75"/>
      <c r="X651" s="75"/>
      <c r="Y651" s="75"/>
      <c r="Z651" s="75"/>
      <c r="AA651" s="75"/>
      <c r="AB651" s="75"/>
      <c r="AC651" s="75"/>
      <c r="AD651" s="75"/>
    </row>
    <row r="652" spans="1:30" x14ac:dyDescent="0.25">
      <c r="A652" s="75"/>
      <c r="B652" s="75"/>
      <c r="C652" s="75"/>
      <c r="D652" s="75"/>
      <c r="E652" s="75"/>
      <c r="F652" s="75"/>
      <c r="G652" s="75"/>
      <c r="H652" s="75"/>
      <c r="I652" s="75"/>
      <c r="J652" s="75"/>
      <c r="K652" s="75"/>
      <c r="L652" s="75"/>
      <c r="M652" s="75"/>
      <c r="N652" s="75"/>
      <c r="O652" s="75"/>
      <c r="P652" s="77"/>
      <c r="Q652" s="77"/>
      <c r="R652" s="77"/>
      <c r="S652" s="77"/>
      <c r="T652" s="77"/>
      <c r="U652" s="77"/>
      <c r="V652" s="77"/>
      <c r="W652" s="75"/>
      <c r="X652" s="75"/>
      <c r="Y652" s="75"/>
      <c r="Z652" s="75"/>
      <c r="AA652" s="75"/>
      <c r="AB652" s="75"/>
      <c r="AC652" s="75"/>
      <c r="AD652" s="75"/>
    </row>
    <row r="653" spans="1:30" x14ac:dyDescent="0.25">
      <c r="A653" s="75"/>
      <c r="B653" s="75"/>
      <c r="C653" s="75"/>
      <c r="D653" s="75"/>
      <c r="E653" s="75"/>
      <c r="F653" s="75"/>
      <c r="G653" s="75"/>
      <c r="H653" s="75"/>
      <c r="I653" s="75"/>
      <c r="J653" s="75"/>
      <c r="K653" s="75"/>
      <c r="L653" s="75"/>
      <c r="M653" s="75"/>
      <c r="N653" s="75"/>
      <c r="O653" s="75"/>
      <c r="P653" s="77"/>
      <c r="Q653" s="77"/>
      <c r="R653" s="77"/>
      <c r="S653" s="77"/>
      <c r="T653" s="77"/>
      <c r="U653" s="77"/>
      <c r="V653" s="77"/>
      <c r="W653" s="75"/>
      <c r="X653" s="75"/>
      <c r="Y653" s="75"/>
      <c r="Z653" s="75"/>
      <c r="AA653" s="75"/>
      <c r="AB653" s="75"/>
      <c r="AC653" s="75"/>
      <c r="AD653" s="75"/>
    </row>
    <row r="654" spans="1:30" x14ac:dyDescent="0.25">
      <c r="A654" s="75"/>
      <c r="B654" s="75"/>
      <c r="C654" s="75"/>
      <c r="D654" s="75"/>
      <c r="E654" s="75"/>
      <c r="F654" s="75"/>
      <c r="G654" s="75"/>
      <c r="H654" s="75"/>
      <c r="I654" s="75"/>
      <c r="J654" s="75"/>
      <c r="K654" s="75"/>
      <c r="L654" s="75"/>
      <c r="M654" s="75"/>
      <c r="N654" s="75"/>
      <c r="O654" s="75"/>
      <c r="P654" s="77"/>
      <c r="Q654" s="77"/>
      <c r="R654" s="77"/>
      <c r="S654" s="77"/>
      <c r="T654" s="77"/>
      <c r="U654" s="77"/>
      <c r="V654" s="77"/>
      <c r="W654" s="75"/>
      <c r="X654" s="75"/>
      <c r="Y654" s="75"/>
      <c r="Z654" s="75"/>
      <c r="AA654" s="75"/>
      <c r="AB654" s="75"/>
      <c r="AC654" s="75"/>
      <c r="AD654" s="75"/>
    </row>
    <row r="655" spans="1:30" x14ac:dyDescent="0.25">
      <c r="A655" s="75"/>
      <c r="B655" s="75"/>
      <c r="C655" s="75"/>
      <c r="D655" s="75"/>
      <c r="E655" s="75"/>
      <c r="F655" s="75"/>
      <c r="G655" s="75"/>
      <c r="H655" s="75"/>
      <c r="I655" s="75"/>
      <c r="J655" s="75"/>
      <c r="K655" s="75"/>
      <c r="L655" s="75"/>
      <c r="M655" s="75"/>
      <c r="N655" s="75"/>
      <c r="O655" s="75"/>
      <c r="P655" s="77"/>
      <c r="Q655" s="77"/>
      <c r="R655" s="77"/>
      <c r="S655" s="77"/>
      <c r="T655" s="77"/>
      <c r="U655" s="77"/>
      <c r="V655" s="77"/>
      <c r="W655" s="75"/>
      <c r="X655" s="75"/>
      <c r="Y655" s="75"/>
      <c r="Z655" s="75"/>
      <c r="AA655" s="75"/>
      <c r="AB655" s="75"/>
      <c r="AC655" s="75"/>
      <c r="AD655" s="75"/>
    </row>
    <row r="656" spans="1:30" x14ac:dyDescent="0.25">
      <c r="A656" s="75"/>
      <c r="B656" s="75"/>
      <c r="C656" s="75"/>
      <c r="D656" s="75"/>
      <c r="E656" s="75"/>
      <c r="F656" s="75"/>
      <c r="G656" s="75"/>
      <c r="H656" s="75"/>
      <c r="I656" s="75"/>
      <c r="J656" s="75"/>
      <c r="K656" s="75"/>
      <c r="L656" s="75"/>
      <c r="M656" s="75"/>
      <c r="N656" s="75"/>
      <c r="O656" s="75"/>
      <c r="P656" s="77"/>
      <c r="Q656" s="77"/>
      <c r="R656" s="77"/>
      <c r="S656" s="77"/>
      <c r="T656" s="77"/>
      <c r="U656" s="77"/>
      <c r="V656" s="77"/>
      <c r="W656" s="75"/>
      <c r="X656" s="75"/>
      <c r="Y656" s="75"/>
      <c r="Z656" s="75"/>
      <c r="AA656" s="75"/>
      <c r="AB656" s="75"/>
      <c r="AC656" s="75"/>
      <c r="AD656" s="75"/>
    </row>
    <row r="657" spans="1:30" x14ac:dyDescent="0.25">
      <c r="A657" s="75"/>
      <c r="B657" s="75"/>
      <c r="C657" s="75"/>
      <c r="D657" s="75"/>
      <c r="E657" s="75"/>
      <c r="F657" s="75"/>
      <c r="G657" s="75"/>
      <c r="H657" s="75"/>
      <c r="I657" s="75"/>
      <c r="J657" s="75"/>
      <c r="K657" s="75"/>
      <c r="L657" s="75"/>
      <c r="M657" s="75"/>
      <c r="N657" s="75"/>
      <c r="O657" s="75"/>
      <c r="P657" s="77"/>
      <c r="Q657" s="77"/>
      <c r="R657" s="77"/>
      <c r="S657" s="77"/>
      <c r="T657" s="77"/>
      <c r="U657" s="77"/>
      <c r="V657" s="77"/>
      <c r="W657" s="75"/>
      <c r="X657" s="75"/>
      <c r="Y657" s="75"/>
      <c r="Z657" s="75"/>
      <c r="AA657" s="75"/>
      <c r="AB657" s="75"/>
      <c r="AC657" s="75"/>
      <c r="AD657" s="75"/>
    </row>
    <row r="658" spans="1:30" x14ac:dyDescent="0.25">
      <c r="A658" s="75"/>
      <c r="B658" s="75"/>
      <c r="C658" s="75"/>
      <c r="D658" s="75"/>
      <c r="E658" s="75"/>
      <c r="F658" s="75"/>
      <c r="G658" s="75"/>
      <c r="H658" s="75"/>
      <c r="I658" s="75"/>
      <c r="J658" s="75"/>
      <c r="K658" s="75"/>
      <c r="L658" s="75"/>
      <c r="M658" s="75"/>
      <c r="N658" s="75"/>
      <c r="O658" s="75"/>
      <c r="P658" s="77"/>
      <c r="Q658" s="77"/>
      <c r="R658" s="77"/>
      <c r="S658" s="77"/>
      <c r="T658" s="77"/>
      <c r="U658" s="77"/>
      <c r="V658" s="77"/>
      <c r="W658" s="75"/>
      <c r="X658" s="75"/>
      <c r="Y658" s="75"/>
      <c r="Z658" s="75"/>
      <c r="AA658" s="75"/>
      <c r="AB658" s="75"/>
      <c r="AC658" s="75"/>
      <c r="AD658" s="75"/>
    </row>
    <row r="659" spans="1:30" x14ac:dyDescent="0.25">
      <c r="A659" s="75"/>
      <c r="B659" s="75"/>
      <c r="C659" s="75"/>
      <c r="D659" s="75"/>
      <c r="E659" s="75"/>
      <c r="F659" s="75"/>
      <c r="G659" s="75"/>
      <c r="H659" s="75"/>
      <c r="I659" s="75"/>
      <c r="J659" s="75"/>
      <c r="K659" s="75"/>
      <c r="L659" s="75"/>
      <c r="M659" s="75"/>
      <c r="N659" s="75"/>
      <c r="O659" s="75"/>
      <c r="P659" s="77"/>
      <c r="Q659" s="77"/>
      <c r="R659" s="77"/>
      <c r="S659" s="77"/>
      <c r="T659" s="77"/>
      <c r="U659" s="77"/>
      <c r="V659" s="77"/>
      <c r="W659" s="75"/>
      <c r="X659" s="75"/>
      <c r="Y659" s="75"/>
      <c r="Z659" s="75"/>
      <c r="AA659" s="75"/>
      <c r="AB659" s="75"/>
      <c r="AC659" s="75"/>
      <c r="AD659" s="75"/>
    </row>
    <row r="660" spans="1:30" x14ac:dyDescent="0.25">
      <c r="A660" s="75"/>
      <c r="B660" s="75"/>
      <c r="C660" s="75"/>
      <c r="D660" s="75"/>
      <c r="E660" s="75"/>
      <c r="F660" s="75"/>
      <c r="G660" s="75"/>
      <c r="H660" s="75"/>
      <c r="I660" s="75"/>
      <c r="J660" s="75"/>
      <c r="K660" s="75"/>
      <c r="L660" s="75"/>
      <c r="M660" s="75"/>
      <c r="N660" s="75"/>
      <c r="O660" s="75"/>
      <c r="P660" s="77"/>
      <c r="Q660" s="77"/>
      <c r="R660" s="77"/>
      <c r="S660" s="77"/>
      <c r="T660" s="77"/>
      <c r="U660" s="77"/>
      <c r="V660" s="77"/>
      <c r="W660" s="75"/>
      <c r="X660" s="75"/>
      <c r="Y660" s="75"/>
      <c r="Z660" s="75"/>
      <c r="AA660" s="75"/>
      <c r="AB660" s="75"/>
      <c r="AC660" s="75"/>
      <c r="AD660" s="75"/>
    </row>
    <row r="661" spans="1:30" x14ac:dyDescent="0.25">
      <c r="A661" s="75"/>
      <c r="B661" s="75"/>
      <c r="C661" s="75"/>
      <c r="D661" s="75"/>
      <c r="E661" s="75"/>
      <c r="F661" s="75"/>
      <c r="G661" s="75"/>
      <c r="H661" s="75"/>
      <c r="I661" s="75"/>
      <c r="J661" s="75"/>
      <c r="K661" s="75"/>
      <c r="L661" s="75"/>
      <c r="M661" s="75"/>
      <c r="N661" s="75"/>
      <c r="O661" s="75"/>
      <c r="P661" s="77"/>
      <c r="Q661" s="77"/>
      <c r="R661" s="77"/>
      <c r="S661" s="77"/>
      <c r="T661" s="77"/>
      <c r="U661" s="77"/>
      <c r="V661" s="77"/>
      <c r="W661" s="75"/>
      <c r="X661" s="75"/>
      <c r="Y661" s="75"/>
      <c r="Z661" s="75"/>
      <c r="AA661" s="75"/>
      <c r="AB661" s="75"/>
      <c r="AC661" s="75"/>
      <c r="AD661" s="75"/>
    </row>
    <row r="662" spans="1:30" x14ac:dyDescent="0.25">
      <c r="A662" s="75"/>
      <c r="B662" s="75"/>
      <c r="C662" s="75"/>
      <c r="D662" s="75"/>
      <c r="E662" s="75"/>
      <c r="F662" s="75"/>
      <c r="G662" s="75"/>
      <c r="H662" s="75"/>
      <c r="I662" s="75"/>
      <c r="J662" s="75"/>
      <c r="K662" s="75"/>
      <c r="L662" s="75"/>
      <c r="M662" s="75"/>
      <c r="N662" s="75"/>
      <c r="O662" s="75"/>
      <c r="P662" s="77"/>
      <c r="Q662" s="77"/>
      <c r="R662" s="77"/>
      <c r="S662" s="77"/>
      <c r="T662" s="77"/>
      <c r="U662" s="77"/>
      <c r="V662" s="77"/>
      <c r="W662" s="75"/>
      <c r="X662" s="75"/>
      <c r="Y662" s="75"/>
      <c r="Z662" s="75"/>
      <c r="AA662" s="75"/>
      <c r="AB662" s="75"/>
      <c r="AC662" s="75"/>
      <c r="AD662" s="75"/>
    </row>
    <row r="663" spans="1:30" x14ac:dyDescent="0.25">
      <c r="A663" s="75"/>
      <c r="B663" s="75"/>
      <c r="C663" s="75"/>
      <c r="D663" s="75"/>
      <c r="E663" s="75"/>
      <c r="F663" s="75"/>
      <c r="G663" s="75"/>
      <c r="H663" s="75"/>
      <c r="I663" s="75"/>
      <c r="J663" s="75"/>
      <c r="K663" s="75"/>
      <c r="L663" s="75"/>
      <c r="M663" s="75"/>
      <c r="N663" s="75"/>
      <c r="O663" s="75"/>
      <c r="P663" s="77"/>
      <c r="Q663" s="77"/>
      <c r="R663" s="77"/>
      <c r="S663" s="77"/>
      <c r="T663" s="77"/>
      <c r="U663" s="77"/>
      <c r="V663" s="77"/>
      <c r="W663" s="75"/>
      <c r="X663" s="75"/>
      <c r="Y663" s="75"/>
      <c r="Z663" s="75"/>
      <c r="AA663" s="75"/>
      <c r="AB663" s="75"/>
      <c r="AC663" s="75"/>
      <c r="AD663" s="75"/>
    </row>
    <row r="664" spans="1:30" x14ac:dyDescent="0.25">
      <c r="A664" s="75"/>
      <c r="B664" s="75"/>
      <c r="C664" s="75"/>
      <c r="D664" s="75"/>
      <c r="E664" s="75"/>
      <c r="F664" s="75"/>
      <c r="G664" s="75"/>
      <c r="H664" s="75"/>
      <c r="I664" s="75"/>
      <c r="J664" s="75"/>
      <c r="K664" s="75"/>
      <c r="L664" s="75"/>
      <c r="M664" s="75"/>
      <c r="N664" s="75"/>
      <c r="O664" s="75"/>
      <c r="P664" s="77"/>
      <c r="Q664" s="77"/>
      <c r="R664" s="77"/>
      <c r="S664" s="77"/>
      <c r="T664" s="77"/>
      <c r="U664" s="77"/>
      <c r="V664" s="77"/>
      <c r="W664" s="75"/>
      <c r="X664" s="75"/>
      <c r="Y664" s="75"/>
      <c r="Z664" s="75"/>
      <c r="AA664" s="75"/>
      <c r="AB664" s="75"/>
      <c r="AC664" s="75"/>
      <c r="AD664" s="75"/>
    </row>
    <row r="665" spans="1:30" x14ac:dyDescent="0.25">
      <c r="A665" s="75"/>
      <c r="B665" s="75"/>
      <c r="C665" s="75"/>
      <c r="D665" s="75"/>
      <c r="E665" s="75"/>
      <c r="F665" s="75"/>
      <c r="G665" s="75"/>
      <c r="H665" s="75"/>
      <c r="I665" s="75"/>
      <c r="J665" s="75"/>
      <c r="K665" s="75"/>
      <c r="L665" s="75"/>
      <c r="M665" s="75"/>
      <c r="N665" s="75"/>
      <c r="O665" s="75"/>
      <c r="P665" s="77"/>
      <c r="Q665" s="77"/>
      <c r="R665" s="77"/>
      <c r="S665" s="77"/>
      <c r="T665" s="77"/>
      <c r="U665" s="77"/>
      <c r="V665" s="77"/>
      <c r="W665" s="75"/>
      <c r="X665" s="75"/>
      <c r="Y665" s="75"/>
      <c r="Z665" s="75"/>
      <c r="AA665" s="75"/>
      <c r="AB665" s="75"/>
      <c r="AC665" s="75"/>
      <c r="AD665" s="75"/>
    </row>
    <row r="666" spans="1:30" x14ac:dyDescent="0.25">
      <c r="A666" s="75"/>
      <c r="B666" s="75"/>
      <c r="C666" s="75"/>
      <c r="D666" s="75"/>
      <c r="E666" s="75"/>
      <c r="F666" s="75"/>
      <c r="G666" s="75"/>
      <c r="H666" s="75"/>
      <c r="I666" s="75"/>
      <c r="J666" s="75"/>
      <c r="K666" s="75"/>
      <c r="L666" s="75"/>
      <c r="M666" s="75"/>
      <c r="N666" s="75"/>
      <c r="O666" s="75"/>
      <c r="P666" s="77"/>
      <c r="Q666" s="77"/>
      <c r="R666" s="77"/>
      <c r="S666" s="77"/>
      <c r="T666" s="77"/>
      <c r="U666" s="77"/>
      <c r="V666" s="77"/>
      <c r="W666" s="75"/>
      <c r="X666" s="75"/>
      <c r="Y666" s="75"/>
      <c r="Z666" s="75"/>
      <c r="AA666" s="75"/>
      <c r="AB666" s="75"/>
      <c r="AC666" s="75"/>
      <c r="AD666" s="75"/>
    </row>
    <row r="667" spans="1:30" x14ac:dyDescent="0.25">
      <c r="A667" s="75"/>
      <c r="B667" s="75"/>
      <c r="C667" s="75"/>
      <c r="D667" s="75"/>
      <c r="E667" s="75"/>
      <c r="F667" s="75"/>
      <c r="G667" s="75"/>
      <c r="H667" s="75"/>
      <c r="I667" s="75"/>
      <c r="J667" s="75"/>
      <c r="K667" s="75"/>
      <c r="L667" s="75"/>
      <c r="M667" s="75"/>
      <c r="N667" s="75"/>
      <c r="O667" s="75"/>
      <c r="P667" s="77"/>
      <c r="Q667" s="77"/>
      <c r="R667" s="77"/>
      <c r="S667" s="77"/>
      <c r="T667" s="77"/>
      <c r="U667" s="77"/>
      <c r="V667" s="77"/>
      <c r="W667" s="75"/>
      <c r="X667" s="75"/>
      <c r="Y667" s="75"/>
      <c r="Z667" s="75"/>
      <c r="AA667" s="75"/>
      <c r="AB667" s="75"/>
      <c r="AC667" s="75"/>
      <c r="AD667" s="75"/>
    </row>
    <row r="668" spans="1:30" x14ac:dyDescent="0.25">
      <c r="A668" s="75"/>
      <c r="B668" s="75"/>
      <c r="C668" s="75"/>
      <c r="D668" s="75"/>
      <c r="E668" s="75"/>
      <c r="F668" s="75"/>
      <c r="G668" s="75"/>
      <c r="H668" s="75"/>
      <c r="I668" s="75"/>
      <c r="J668" s="75"/>
      <c r="K668" s="75"/>
      <c r="L668" s="75"/>
      <c r="M668" s="75"/>
      <c r="N668" s="75"/>
      <c r="O668" s="75"/>
      <c r="P668" s="77"/>
      <c r="Q668" s="77"/>
      <c r="R668" s="77"/>
      <c r="S668" s="77"/>
      <c r="T668" s="77"/>
      <c r="U668" s="77"/>
      <c r="V668" s="77"/>
      <c r="W668" s="75"/>
      <c r="X668" s="75"/>
      <c r="Y668" s="75"/>
      <c r="Z668" s="75"/>
      <c r="AA668" s="75"/>
      <c r="AB668" s="75"/>
      <c r="AC668" s="75"/>
      <c r="AD668" s="75"/>
    </row>
    <row r="669" spans="1:30" x14ac:dyDescent="0.25">
      <c r="A669" s="75"/>
      <c r="B669" s="75"/>
      <c r="C669" s="75"/>
      <c r="D669" s="75"/>
      <c r="E669" s="75"/>
      <c r="F669" s="75"/>
      <c r="G669" s="75"/>
      <c r="H669" s="75"/>
      <c r="I669" s="75"/>
      <c r="J669" s="75"/>
      <c r="K669" s="75"/>
      <c r="L669" s="75"/>
      <c r="M669" s="75"/>
      <c r="N669" s="75"/>
      <c r="O669" s="75"/>
      <c r="P669" s="77"/>
      <c r="Q669" s="77"/>
      <c r="R669" s="77"/>
      <c r="S669" s="77"/>
      <c r="T669" s="77"/>
      <c r="U669" s="77"/>
      <c r="V669" s="77"/>
      <c r="W669" s="75"/>
      <c r="X669" s="75"/>
      <c r="Y669" s="75"/>
      <c r="Z669" s="75"/>
      <c r="AA669" s="75"/>
      <c r="AB669" s="75"/>
      <c r="AC669" s="75"/>
      <c r="AD669" s="75"/>
    </row>
    <row r="670" spans="1:30" x14ac:dyDescent="0.25">
      <c r="A670" s="75"/>
      <c r="B670" s="75"/>
      <c r="C670" s="75"/>
      <c r="D670" s="75"/>
      <c r="E670" s="75"/>
      <c r="F670" s="75"/>
      <c r="G670" s="75"/>
      <c r="H670" s="75"/>
      <c r="I670" s="75"/>
      <c r="J670" s="75"/>
      <c r="K670" s="75"/>
      <c r="L670" s="75"/>
      <c r="M670" s="75"/>
      <c r="N670" s="75"/>
      <c r="O670" s="75"/>
      <c r="P670" s="77"/>
      <c r="Q670" s="77"/>
      <c r="R670" s="77"/>
      <c r="S670" s="77"/>
      <c r="T670" s="77"/>
      <c r="U670" s="77"/>
      <c r="V670" s="77"/>
      <c r="W670" s="75"/>
      <c r="X670" s="75"/>
      <c r="Y670" s="75"/>
      <c r="Z670" s="75"/>
      <c r="AA670" s="75"/>
      <c r="AB670" s="75"/>
      <c r="AC670" s="75"/>
      <c r="AD670" s="75"/>
    </row>
    <row r="671" spans="1:30" x14ac:dyDescent="0.25">
      <c r="A671" s="75"/>
      <c r="B671" s="75"/>
      <c r="C671" s="75"/>
      <c r="D671" s="75"/>
      <c r="E671" s="75"/>
      <c r="F671" s="75"/>
      <c r="G671" s="75"/>
      <c r="H671" s="75"/>
      <c r="I671" s="75"/>
      <c r="J671" s="75"/>
      <c r="K671" s="75"/>
      <c r="L671" s="75"/>
      <c r="M671" s="75"/>
      <c r="N671" s="75"/>
      <c r="O671" s="75"/>
      <c r="P671" s="77"/>
      <c r="Q671" s="77"/>
      <c r="R671" s="77"/>
      <c r="S671" s="77"/>
      <c r="T671" s="77"/>
      <c r="U671" s="77"/>
      <c r="V671" s="77"/>
      <c r="W671" s="75"/>
      <c r="X671" s="75"/>
      <c r="Y671" s="75"/>
      <c r="Z671" s="75"/>
      <c r="AA671" s="75"/>
      <c r="AB671" s="75"/>
      <c r="AC671" s="75"/>
      <c r="AD671" s="75"/>
    </row>
    <row r="672" spans="1:30" x14ac:dyDescent="0.25">
      <c r="A672" s="75"/>
      <c r="B672" s="75"/>
      <c r="C672" s="75"/>
      <c r="D672" s="75"/>
      <c r="E672" s="75"/>
      <c r="F672" s="75"/>
      <c r="G672" s="75"/>
      <c r="H672" s="75"/>
      <c r="I672" s="75"/>
      <c r="J672" s="75"/>
      <c r="K672" s="75"/>
      <c r="L672" s="75"/>
      <c r="M672" s="75"/>
      <c r="N672" s="75"/>
      <c r="O672" s="75"/>
      <c r="P672" s="77"/>
      <c r="Q672" s="77"/>
      <c r="R672" s="77"/>
      <c r="S672" s="77"/>
      <c r="T672" s="77"/>
      <c r="U672" s="77"/>
      <c r="V672" s="77"/>
      <c r="W672" s="75"/>
      <c r="X672" s="75"/>
      <c r="Y672" s="75"/>
      <c r="Z672" s="75"/>
      <c r="AA672" s="75"/>
      <c r="AB672" s="75"/>
      <c r="AC672" s="75"/>
      <c r="AD672" s="75"/>
    </row>
    <row r="673" spans="1:30" x14ac:dyDescent="0.25">
      <c r="A673" s="75"/>
      <c r="B673" s="75"/>
      <c r="C673" s="75"/>
      <c r="D673" s="75"/>
      <c r="E673" s="75"/>
      <c r="F673" s="75"/>
      <c r="G673" s="75"/>
      <c r="H673" s="75"/>
      <c r="I673" s="75"/>
      <c r="J673" s="75"/>
      <c r="K673" s="75"/>
      <c r="L673" s="75"/>
      <c r="M673" s="75"/>
      <c r="N673" s="75"/>
      <c r="O673" s="75"/>
      <c r="P673" s="77"/>
      <c r="Q673" s="77"/>
      <c r="R673" s="77"/>
      <c r="S673" s="77"/>
      <c r="T673" s="77"/>
      <c r="U673" s="77"/>
      <c r="V673" s="77"/>
      <c r="W673" s="75"/>
      <c r="X673" s="75"/>
      <c r="Y673" s="75"/>
      <c r="Z673" s="75"/>
      <c r="AA673" s="75"/>
      <c r="AB673" s="75"/>
      <c r="AC673" s="75"/>
      <c r="AD673" s="75"/>
    </row>
    <row r="674" spans="1:30" x14ac:dyDescent="0.25">
      <c r="A674" s="75"/>
      <c r="B674" s="75"/>
      <c r="C674" s="75"/>
      <c r="D674" s="75"/>
      <c r="E674" s="75"/>
      <c r="F674" s="75"/>
      <c r="G674" s="75"/>
      <c r="H674" s="75"/>
      <c r="I674" s="75"/>
      <c r="J674" s="75"/>
      <c r="K674" s="75"/>
      <c r="L674" s="75"/>
      <c r="M674" s="75"/>
      <c r="N674" s="75"/>
      <c r="O674" s="75"/>
      <c r="P674" s="77"/>
      <c r="Q674" s="77"/>
      <c r="R674" s="77"/>
      <c r="S674" s="77"/>
      <c r="T674" s="77"/>
      <c r="U674" s="77"/>
      <c r="V674" s="77"/>
      <c r="W674" s="75"/>
      <c r="X674" s="75"/>
      <c r="Y674" s="75"/>
      <c r="Z674" s="75"/>
      <c r="AA674" s="75"/>
      <c r="AB674" s="75"/>
      <c r="AC674" s="75"/>
      <c r="AD674" s="75"/>
    </row>
    <row r="675" spans="1:30" x14ac:dyDescent="0.25">
      <c r="A675" s="75"/>
      <c r="B675" s="75"/>
      <c r="C675" s="75"/>
      <c r="D675" s="75"/>
      <c r="E675" s="75"/>
      <c r="F675" s="75"/>
      <c r="G675" s="75"/>
      <c r="H675" s="75"/>
      <c r="I675" s="75"/>
      <c r="J675" s="75"/>
      <c r="K675" s="75"/>
      <c r="L675" s="75"/>
      <c r="M675" s="75"/>
      <c r="N675" s="75"/>
      <c r="O675" s="75"/>
      <c r="P675" s="77"/>
      <c r="Q675" s="77"/>
      <c r="R675" s="77"/>
      <c r="S675" s="77"/>
      <c r="T675" s="77"/>
      <c r="U675" s="77"/>
      <c r="V675" s="77"/>
      <c r="W675" s="75"/>
      <c r="X675" s="75"/>
      <c r="Y675" s="75"/>
      <c r="Z675" s="75"/>
      <c r="AA675" s="75"/>
      <c r="AB675" s="75"/>
      <c r="AC675" s="75"/>
      <c r="AD675" s="75"/>
    </row>
    <row r="676" spans="1:30" x14ac:dyDescent="0.25">
      <c r="A676" s="75"/>
      <c r="B676" s="75"/>
      <c r="C676" s="75"/>
      <c r="D676" s="75"/>
      <c r="E676" s="75"/>
      <c r="F676" s="75"/>
      <c r="G676" s="75"/>
      <c r="H676" s="75"/>
      <c r="I676" s="75"/>
      <c r="J676" s="75"/>
      <c r="K676" s="75"/>
      <c r="L676" s="75"/>
      <c r="M676" s="75"/>
      <c r="N676" s="75"/>
      <c r="O676" s="75"/>
      <c r="P676" s="77"/>
      <c r="Q676" s="77"/>
      <c r="R676" s="77"/>
      <c r="S676" s="77"/>
      <c r="T676" s="77"/>
      <c r="U676" s="77"/>
      <c r="V676" s="77"/>
      <c r="W676" s="75"/>
      <c r="X676" s="75"/>
      <c r="Y676" s="75"/>
      <c r="Z676" s="75"/>
      <c r="AA676" s="75"/>
      <c r="AB676" s="75"/>
      <c r="AC676" s="75"/>
      <c r="AD676" s="75"/>
    </row>
    <row r="677" spans="1:30" x14ac:dyDescent="0.25">
      <c r="A677" s="75"/>
      <c r="B677" s="75"/>
      <c r="C677" s="75"/>
      <c r="D677" s="75"/>
      <c r="E677" s="75"/>
      <c r="F677" s="75"/>
      <c r="G677" s="75"/>
      <c r="H677" s="75"/>
      <c r="I677" s="75"/>
      <c r="J677" s="75"/>
      <c r="K677" s="75"/>
      <c r="L677" s="75"/>
      <c r="M677" s="75"/>
      <c r="N677" s="75"/>
      <c r="O677" s="75"/>
      <c r="P677" s="77"/>
      <c r="Q677" s="77"/>
      <c r="R677" s="77"/>
      <c r="S677" s="77"/>
      <c r="T677" s="77"/>
      <c r="U677" s="77"/>
      <c r="V677" s="77"/>
      <c r="W677" s="75"/>
      <c r="X677" s="75"/>
      <c r="Y677" s="75"/>
      <c r="Z677" s="75"/>
      <c r="AA677" s="75"/>
      <c r="AB677" s="75"/>
      <c r="AC677" s="75"/>
      <c r="AD677" s="75"/>
    </row>
    <row r="678" spans="1:30" x14ac:dyDescent="0.25">
      <c r="A678" s="75"/>
      <c r="B678" s="75"/>
      <c r="C678" s="75"/>
      <c r="D678" s="75"/>
      <c r="E678" s="75"/>
      <c r="F678" s="75"/>
      <c r="G678" s="75"/>
      <c r="H678" s="75"/>
      <c r="I678" s="75"/>
      <c r="J678" s="75"/>
      <c r="K678" s="75"/>
      <c r="L678" s="75"/>
      <c r="M678" s="75"/>
      <c r="N678" s="75"/>
      <c r="O678" s="75"/>
      <c r="P678" s="77"/>
      <c r="Q678" s="77"/>
      <c r="R678" s="77"/>
      <c r="S678" s="77"/>
      <c r="T678" s="77"/>
      <c r="U678" s="77"/>
      <c r="V678" s="77"/>
      <c r="W678" s="75"/>
      <c r="X678" s="75"/>
      <c r="Y678" s="75"/>
      <c r="Z678" s="75"/>
      <c r="AA678" s="75"/>
      <c r="AB678" s="75"/>
      <c r="AC678" s="75"/>
      <c r="AD678" s="75"/>
    </row>
    <row r="679" spans="1:30" x14ac:dyDescent="0.25">
      <c r="A679" s="75"/>
      <c r="B679" s="75"/>
      <c r="C679" s="75"/>
      <c r="D679" s="75"/>
      <c r="E679" s="75"/>
      <c r="F679" s="75"/>
      <c r="G679" s="75"/>
      <c r="H679" s="75"/>
      <c r="I679" s="75"/>
      <c r="J679" s="75"/>
      <c r="K679" s="75"/>
      <c r="L679" s="75"/>
      <c r="M679" s="75"/>
      <c r="N679" s="75"/>
      <c r="O679" s="75"/>
      <c r="P679" s="77"/>
      <c r="Q679" s="77"/>
      <c r="R679" s="77"/>
      <c r="S679" s="77"/>
      <c r="T679" s="77"/>
      <c r="U679" s="77"/>
      <c r="V679" s="77"/>
      <c r="W679" s="75"/>
      <c r="X679" s="75"/>
      <c r="Y679" s="75"/>
      <c r="Z679" s="75"/>
      <c r="AA679" s="75"/>
      <c r="AB679" s="75"/>
      <c r="AC679" s="75"/>
      <c r="AD679" s="75"/>
    </row>
    <row r="680" spans="1:30" x14ac:dyDescent="0.25">
      <c r="A680" s="75"/>
      <c r="B680" s="75"/>
      <c r="C680" s="75"/>
      <c r="D680" s="75"/>
      <c r="E680" s="75"/>
      <c r="F680" s="75"/>
      <c r="G680" s="75"/>
      <c r="H680" s="75"/>
      <c r="I680" s="75"/>
      <c r="J680" s="75"/>
      <c r="K680" s="75"/>
      <c r="L680" s="75"/>
      <c r="M680" s="75"/>
      <c r="N680" s="75"/>
      <c r="O680" s="75"/>
      <c r="P680" s="77"/>
      <c r="Q680" s="77"/>
      <c r="R680" s="77"/>
      <c r="S680" s="77"/>
      <c r="T680" s="77"/>
      <c r="U680" s="77"/>
      <c r="V680" s="77"/>
      <c r="W680" s="75"/>
      <c r="X680" s="75"/>
      <c r="Y680" s="75"/>
      <c r="Z680" s="75"/>
      <c r="AA680" s="75"/>
      <c r="AB680" s="75"/>
      <c r="AC680" s="75"/>
      <c r="AD680" s="75"/>
    </row>
    <row r="681" spans="1:30" x14ac:dyDescent="0.25">
      <c r="A681" s="75"/>
      <c r="B681" s="75"/>
      <c r="C681" s="75"/>
      <c r="D681" s="75"/>
      <c r="E681" s="75"/>
      <c r="F681" s="75"/>
      <c r="G681" s="75"/>
      <c r="H681" s="75"/>
      <c r="I681" s="75"/>
      <c r="J681" s="75"/>
      <c r="K681" s="75"/>
      <c r="L681" s="75"/>
      <c r="M681" s="75"/>
      <c r="N681" s="75"/>
      <c r="O681" s="75"/>
      <c r="P681" s="77"/>
      <c r="Q681" s="77"/>
      <c r="R681" s="77"/>
      <c r="S681" s="77"/>
      <c r="T681" s="77"/>
      <c r="U681" s="77"/>
      <c r="V681" s="77"/>
      <c r="W681" s="75"/>
      <c r="X681" s="75"/>
      <c r="Y681" s="75"/>
      <c r="Z681" s="75"/>
      <c r="AA681" s="75"/>
      <c r="AB681" s="75"/>
      <c r="AC681" s="75"/>
      <c r="AD681" s="75"/>
    </row>
    <row r="682" spans="1:30" x14ac:dyDescent="0.25">
      <c r="A682" s="75"/>
      <c r="B682" s="75"/>
      <c r="C682" s="75"/>
      <c r="D682" s="75"/>
      <c r="E682" s="75"/>
      <c r="F682" s="75"/>
      <c r="G682" s="75"/>
      <c r="H682" s="75"/>
      <c r="I682" s="75"/>
      <c r="J682" s="75"/>
      <c r="K682" s="75"/>
      <c r="L682" s="75"/>
      <c r="M682" s="75"/>
      <c r="N682" s="75"/>
      <c r="O682" s="75"/>
      <c r="P682" s="77"/>
      <c r="Q682" s="77"/>
      <c r="R682" s="77"/>
      <c r="S682" s="77"/>
      <c r="T682" s="77"/>
      <c r="U682" s="77"/>
      <c r="V682" s="77"/>
      <c r="W682" s="75"/>
      <c r="X682" s="75"/>
      <c r="Y682" s="75"/>
      <c r="Z682" s="75"/>
      <c r="AA682" s="75"/>
      <c r="AB682" s="75"/>
      <c r="AC682" s="75"/>
      <c r="AD682" s="75"/>
    </row>
    <row r="683" spans="1:30" x14ac:dyDescent="0.25">
      <c r="A683" s="75"/>
      <c r="B683" s="75"/>
      <c r="C683" s="75"/>
      <c r="D683" s="75"/>
      <c r="E683" s="75"/>
      <c r="F683" s="75"/>
      <c r="G683" s="75"/>
      <c r="H683" s="75"/>
      <c r="I683" s="75"/>
      <c r="J683" s="75"/>
      <c r="K683" s="75"/>
      <c r="L683" s="75"/>
      <c r="M683" s="75"/>
      <c r="N683" s="75"/>
      <c r="O683" s="75"/>
      <c r="P683" s="77"/>
      <c r="Q683" s="77"/>
      <c r="R683" s="77"/>
      <c r="S683" s="77"/>
      <c r="T683" s="77"/>
      <c r="U683" s="77"/>
      <c r="V683" s="77"/>
      <c r="W683" s="75"/>
      <c r="X683" s="75"/>
      <c r="Y683" s="75"/>
      <c r="Z683" s="75"/>
      <c r="AA683" s="75"/>
      <c r="AB683" s="75"/>
      <c r="AC683" s="75"/>
      <c r="AD683" s="75"/>
    </row>
    <row r="684" spans="1:30" x14ac:dyDescent="0.25">
      <c r="A684" s="75"/>
      <c r="B684" s="75"/>
      <c r="C684" s="75"/>
      <c r="D684" s="75"/>
      <c r="E684" s="75"/>
      <c r="F684" s="75"/>
      <c r="G684" s="75"/>
      <c r="H684" s="75"/>
      <c r="I684" s="75"/>
      <c r="J684" s="75"/>
      <c r="K684" s="75"/>
      <c r="L684" s="75"/>
      <c r="M684" s="75"/>
      <c r="N684" s="75"/>
      <c r="O684" s="75"/>
      <c r="P684" s="77"/>
      <c r="Q684" s="77"/>
      <c r="R684" s="77"/>
      <c r="S684" s="77"/>
      <c r="T684" s="77"/>
      <c r="U684" s="77"/>
      <c r="V684" s="77"/>
      <c r="W684" s="75"/>
      <c r="X684" s="75"/>
      <c r="Y684" s="75"/>
      <c r="Z684" s="75"/>
      <c r="AA684" s="75"/>
      <c r="AB684" s="75"/>
      <c r="AC684" s="75"/>
      <c r="AD684" s="75"/>
    </row>
    <row r="685" spans="1:30" x14ac:dyDescent="0.25">
      <c r="A685" s="75"/>
      <c r="B685" s="75"/>
      <c r="C685" s="75"/>
      <c r="D685" s="75"/>
      <c r="E685" s="75"/>
      <c r="F685" s="75"/>
      <c r="G685" s="75"/>
      <c r="H685" s="75"/>
      <c r="I685" s="75"/>
      <c r="J685" s="75"/>
      <c r="K685" s="75"/>
      <c r="L685" s="75"/>
      <c r="M685" s="75"/>
      <c r="N685" s="75"/>
      <c r="O685" s="75"/>
      <c r="P685" s="77"/>
      <c r="Q685" s="77"/>
      <c r="R685" s="77"/>
      <c r="S685" s="77"/>
      <c r="T685" s="77"/>
      <c r="U685" s="77"/>
      <c r="V685" s="77"/>
      <c r="W685" s="75"/>
      <c r="X685" s="75"/>
      <c r="Y685" s="75"/>
      <c r="Z685" s="75"/>
      <c r="AA685" s="75"/>
      <c r="AB685" s="75"/>
      <c r="AC685" s="75"/>
      <c r="AD685" s="75"/>
    </row>
    <row r="686" spans="1:30" x14ac:dyDescent="0.25">
      <c r="A686" s="75"/>
      <c r="B686" s="75"/>
      <c r="C686" s="75"/>
      <c r="D686" s="75"/>
      <c r="E686" s="75"/>
      <c r="F686" s="75"/>
      <c r="G686" s="75"/>
      <c r="H686" s="75"/>
      <c r="I686" s="75"/>
      <c r="J686" s="75"/>
      <c r="K686" s="75"/>
      <c r="L686" s="75"/>
      <c r="M686" s="75"/>
      <c r="N686" s="75"/>
      <c r="O686" s="75"/>
      <c r="P686" s="77"/>
      <c r="Q686" s="77"/>
      <c r="R686" s="77"/>
      <c r="S686" s="77"/>
      <c r="T686" s="77"/>
      <c r="U686" s="77"/>
      <c r="V686" s="77"/>
      <c r="W686" s="75"/>
      <c r="X686" s="75"/>
      <c r="Y686" s="75"/>
      <c r="Z686" s="75"/>
      <c r="AA686" s="75"/>
      <c r="AB686" s="75"/>
      <c r="AC686" s="75"/>
      <c r="AD686" s="75"/>
    </row>
    <row r="687" spans="1:30" x14ac:dyDescent="0.25">
      <c r="A687" s="75"/>
      <c r="B687" s="75"/>
      <c r="C687" s="75"/>
      <c r="D687" s="75"/>
      <c r="E687" s="75"/>
      <c r="F687" s="75"/>
      <c r="G687" s="75"/>
      <c r="H687" s="75"/>
      <c r="I687" s="75"/>
      <c r="J687" s="75"/>
      <c r="K687" s="75"/>
      <c r="L687" s="75"/>
      <c r="M687" s="75"/>
      <c r="N687" s="75"/>
      <c r="O687" s="75"/>
      <c r="P687" s="77"/>
      <c r="Q687" s="77"/>
      <c r="R687" s="77"/>
      <c r="S687" s="77"/>
      <c r="T687" s="77"/>
      <c r="U687" s="77"/>
      <c r="V687" s="77"/>
      <c r="W687" s="75"/>
      <c r="X687" s="75"/>
      <c r="Y687" s="75"/>
      <c r="Z687" s="75"/>
      <c r="AA687" s="75"/>
      <c r="AB687" s="75"/>
      <c r="AC687" s="75"/>
      <c r="AD687" s="75"/>
    </row>
    <row r="688" spans="1:30" x14ac:dyDescent="0.25">
      <c r="A688" s="75"/>
      <c r="B688" s="75"/>
      <c r="C688" s="75"/>
      <c r="D688" s="75"/>
      <c r="E688" s="75"/>
      <c r="F688" s="75"/>
      <c r="G688" s="75"/>
      <c r="H688" s="75"/>
      <c r="I688" s="75"/>
      <c r="J688" s="75"/>
      <c r="K688" s="75"/>
      <c r="L688" s="75"/>
      <c r="M688" s="75"/>
      <c r="N688" s="75"/>
      <c r="O688" s="75"/>
      <c r="P688" s="77"/>
      <c r="Q688" s="77"/>
      <c r="R688" s="77"/>
      <c r="S688" s="77"/>
      <c r="T688" s="77"/>
      <c r="U688" s="77"/>
      <c r="V688" s="77"/>
      <c r="W688" s="75"/>
      <c r="X688" s="75"/>
      <c r="Y688" s="75"/>
      <c r="Z688" s="75"/>
      <c r="AA688" s="75"/>
      <c r="AB688" s="75"/>
      <c r="AC688" s="75"/>
      <c r="AD688" s="75"/>
    </row>
    <row r="689" spans="1:30" x14ac:dyDescent="0.25">
      <c r="A689" s="75"/>
      <c r="B689" s="75"/>
      <c r="C689" s="75"/>
      <c r="D689" s="75"/>
      <c r="E689" s="75"/>
      <c r="F689" s="75"/>
      <c r="G689" s="75"/>
      <c r="H689" s="75"/>
      <c r="I689" s="75"/>
      <c r="J689" s="75"/>
      <c r="K689" s="75"/>
      <c r="L689" s="75"/>
      <c r="M689" s="75"/>
      <c r="N689" s="75"/>
      <c r="O689" s="75"/>
      <c r="P689" s="77"/>
      <c r="Q689" s="77"/>
      <c r="R689" s="77"/>
      <c r="S689" s="77"/>
      <c r="T689" s="77"/>
      <c r="U689" s="77"/>
      <c r="V689" s="77"/>
      <c r="W689" s="75"/>
      <c r="X689" s="75"/>
      <c r="Y689" s="75"/>
      <c r="Z689" s="75"/>
      <c r="AA689" s="75"/>
      <c r="AB689" s="75"/>
      <c r="AC689" s="75"/>
      <c r="AD689" s="75"/>
    </row>
    <row r="690" spans="1:30" x14ac:dyDescent="0.25">
      <c r="A690" s="75"/>
      <c r="B690" s="75"/>
      <c r="C690" s="75"/>
      <c r="D690" s="75"/>
      <c r="E690" s="75"/>
      <c r="F690" s="75"/>
      <c r="G690" s="75"/>
      <c r="H690" s="75"/>
      <c r="I690" s="75"/>
      <c r="J690" s="75"/>
      <c r="K690" s="75"/>
      <c r="L690" s="75"/>
      <c r="M690" s="75"/>
      <c r="N690" s="75"/>
      <c r="O690" s="75"/>
      <c r="P690" s="77"/>
      <c r="Q690" s="77"/>
      <c r="R690" s="77"/>
      <c r="S690" s="77"/>
      <c r="T690" s="77"/>
      <c r="U690" s="77"/>
      <c r="V690" s="77"/>
      <c r="W690" s="75"/>
      <c r="X690" s="75"/>
      <c r="Y690" s="75"/>
      <c r="Z690" s="75"/>
      <c r="AA690" s="75"/>
      <c r="AB690" s="75"/>
      <c r="AC690" s="75"/>
      <c r="AD690" s="75"/>
    </row>
    <row r="691" spans="1:30" x14ac:dyDescent="0.25">
      <c r="A691" s="75"/>
      <c r="B691" s="75"/>
      <c r="C691" s="75"/>
      <c r="D691" s="75"/>
      <c r="E691" s="75"/>
      <c r="F691" s="75"/>
      <c r="G691" s="75"/>
      <c r="H691" s="75"/>
      <c r="I691" s="75"/>
      <c r="J691" s="75"/>
      <c r="K691" s="75"/>
      <c r="L691" s="75"/>
      <c r="M691" s="75"/>
      <c r="N691" s="75"/>
      <c r="O691" s="75"/>
      <c r="P691" s="77"/>
      <c r="Q691" s="77"/>
      <c r="R691" s="77"/>
      <c r="S691" s="77"/>
      <c r="T691" s="77"/>
      <c r="U691" s="77"/>
      <c r="V691" s="77"/>
      <c r="W691" s="75"/>
      <c r="X691" s="75"/>
      <c r="Y691" s="75"/>
      <c r="Z691" s="75"/>
      <c r="AA691" s="75"/>
      <c r="AB691" s="75"/>
      <c r="AC691" s="75"/>
      <c r="AD691" s="75"/>
    </row>
    <row r="692" spans="1:30" x14ac:dyDescent="0.25">
      <c r="A692" s="75"/>
      <c r="B692" s="75"/>
      <c r="C692" s="75"/>
      <c r="D692" s="75"/>
      <c r="E692" s="75"/>
      <c r="F692" s="75"/>
      <c r="G692" s="75"/>
      <c r="H692" s="75"/>
      <c r="I692" s="75"/>
      <c r="J692" s="75"/>
      <c r="K692" s="75"/>
      <c r="L692" s="75"/>
      <c r="M692" s="75"/>
      <c r="N692" s="75"/>
      <c r="O692" s="75"/>
      <c r="P692" s="77"/>
      <c r="Q692" s="77"/>
      <c r="R692" s="77"/>
      <c r="S692" s="77"/>
      <c r="T692" s="77"/>
      <c r="U692" s="77"/>
      <c r="V692" s="77"/>
      <c r="W692" s="75"/>
      <c r="X692" s="75"/>
      <c r="Y692" s="75"/>
      <c r="Z692" s="75"/>
      <c r="AA692" s="75"/>
      <c r="AB692" s="75"/>
      <c r="AC692" s="75"/>
      <c r="AD692" s="75"/>
    </row>
    <row r="693" spans="1:30" x14ac:dyDescent="0.25">
      <c r="A693" s="75"/>
      <c r="B693" s="75"/>
      <c r="C693" s="75"/>
      <c r="D693" s="75"/>
      <c r="E693" s="75"/>
      <c r="F693" s="75"/>
      <c r="G693" s="75"/>
      <c r="H693" s="75"/>
      <c r="I693" s="75"/>
      <c r="J693" s="75"/>
      <c r="K693" s="75"/>
      <c r="L693" s="75"/>
      <c r="M693" s="75"/>
      <c r="N693" s="75"/>
      <c r="O693" s="75"/>
      <c r="P693" s="77"/>
      <c r="Q693" s="77"/>
      <c r="R693" s="77"/>
      <c r="S693" s="77"/>
      <c r="T693" s="77"/>
      <c r="U693" s="77"/>
      <c r="V693" s="77"/>
      <c r="W693" s="75"/>
      <c r="X693" s="75"/>
      <c r="Y693" s="75"/>
      <c r="Z693" s="75"/>
      <c r="AA693" s="75"/>
      <c r="AB693" s="75"/>
      <c r="AC693" s="75"/>
      <c r="AD693" s="75"/>
    </row>
    <row r="694" spans="1:30" x14ac:dyDescent="0.25">
      <c r="A694" s="75"/>
      <c r="B694" s="75"/>
      <c r="C694" s="75"/>
      <c r="D694" s="75"/>
      <c r="E694" s="75"/>
      <c r="F694" s="75"/>
      <c r="G694" s="75"/>
      <c r="H694" s="75"/>
      <c r="I694" s="75"/>
      <c r="J694" s="75"/>
      <c r="K694" s="75"/>
      <c r="L694" s="75"/>
      <c r="M694" s="75"/>
      <c r="N694" s="75"/>
      <c r="O694" s="75"/>
      <c r="P694" s="77"/>
      <c r="Q694" s="77"/>
      <c r="R694" s="77"/>
      <c r="S694" s="77"/>
      <c r="T694" s="77"/>
      <c r="U694" s="77"/>
      <c r="V694" s="77"/>
      <c r="W694" s="75"/>
      <c r="X694" s="75"/>
      <c r="Y694" s="75"/>
      <c r="Z694" s="75"/>
      <c r="AA694" s="75"/>
      <c r="AB694" s="75"/>
      <c r="AC694" s="75"/>
      <c r="AD694" s="75"/>
    </row>
    <row r="695" spans="1:30" x14ac:dyDescent="0.25">
      <c r="A695" s="75"/>
      <c r="B695" s="75"/>
      <c r="C695" s="75"/>
      <c r="D695" s="75"/>
      <c r="E695" s="75"/>
      <c r="F695" s="75"/>
      <c r="G695" s="75"/>
      <c r="H695" s="75"/>
      <c r="I695" s="75"/>
      <c r="J695" s="75"/>
      <c r="K695" s="75"/>
      <c r="L695" s="75"/>
      <c r="M695" s="75"/>
      <c r="N695" s="75"/>
      <c r="O695" s="75"/>
      <c r="P695" s="77"/>
      <c r="Q695" s="77"/>
      <c r="R695" s="77"/>
      <c r="S695" s="77"/>
      <c r="T695" s="77"/>
      <c r="U695" s="77"/>
      <c r="V695" s="77"/>
      <c r="W695" s="75"/>
      <c r="X695" s="75"/>
      <c r="Y695" s="75"/>
      <c r="Z695" s="75"/>
      <c r="AA695" s="75"/>
      <c r="AB695" s="75"/>
      <c r="AC695" s="75"/>
      <c r="AD695" s="75"/>
    </row>
    <row r="696" spans="1:30" x14ac:dyDescent="0.25">
      <c r="A696" s="75"/>
      <c r="B696" s="75"/>
      <c r="C696" s="75"/>
      <c r="D696" s="75"/>
      <c r="E696" s="75"/>
      <c r="F696" s="75"/>
      <c r="G696" s="75"/>
      <c r="H696" s="75"/>
      <c r="I696" s="75"/>
      <c r="J696" s="75"/>
      <c r="K696" s="75"/>
      <c r="L696" s="75"/>
      <c r="M696" s="75"/>
      <c r="N696" s="75"/>
      <c r="O696" s="75"/>
      <c r="P696" s="77"/>
      <c r="Q696" s="77"/>
      <c r="R696" s="77"/>
      <c r="S696" s="77"/>
      <c r="T696" s="77"/>
      <c r="U696" s="77"/>
      <c r="V696" s="77"/>
      <c r="W696" s="75"/>
      <c r="X696" s="75"/>
      <c r="Y696" s="75"/>
      <c r="Z696" s="75"/>
      <c r="AA696" s="75"/>
      <c r="AB696" s="75"/>
      <c r="AC696" s="75"/>
      <c r="AD696" s="75"/>
    </row>
    <row r="697" spans="1:30" x14ac:dyDescent="0.25">
      <c r="A697" s="75"/>
      <c r="B697" s="75"/>
      <c r="C697" s="75"/>
      <c r="D697" s="75"/>
      <c r="E697" s="75"/>
      <c r="F697" s="75"/>
      <c r="G697" s="75"/>
      <c r="H697" s="75"/>
      <c r="I697" s="75"/>
      <c r="J697" s="75"/>
      <c r="K697" s="75"/>
      <c r="L697" s="75"/>
      <c r="M697" s="75"/>
      <c r="N697" s="75"/>
      <c r="O697" s="75"/>
      <c r="P697" s="77"/>
      <c r="Q697" s="77"/>
      <c r="R697" s="77"/>
      <c r="S697" s="77"/>
      <c r="T697" s="77"/>
      <c r="U697" s="77"/>
      <c r="V697" s="77"/>
      <c r="W697" s="75"/>
      <c r="X697" s="75"/>
      <c r="Y697" s="75"/>
      <c r="Z697" s="75"/>
      <c r="AA697" s="75"/>
      <c r="AB697" s="75"/>
      <c r="AC697" s="75"/>
      <c r="AD697" s="75"/>
    </row>
    <row r="698" spans="1:30" x14ac:dyDescent="0.25">
      <c r="A698" s="75"/>
      <c r="B698" s="75"/>
      <c r="C698" s="75"/>
      <c r="D698" s="75"/>
      <c r="E698" s="75"/>
      <c r="F698" s="75"/>
      <c r="G698" s="75"/>
      <c r="H698" s="75"/>
      <c r="I698" s="75"/>
      <c r="J698" s="75"/>
      <c r="K698" s="75"/>
      <c r="L698" s="75"/>
      <c r="M698" s="75"/>
      <c r="N698" s="75"/>
      <c r="O698" s="75"/>
      <c r="P698" s="77"/>
      <c r="Q698" s="77"/>
      <c r="R698" s="77"/>
      <c r="S698" s="77"/>
      <c r="T698" s="77"/>
      <c r="U698" s="77"/>
      <c r="V698" s="77"/>
      <c r="W698" s="75"/>
      <c r="X698" s="75"/>
      <c r="Y698" s="75"/>
      <c r="Z698" s="75"/>
      <c r="AA698" s="75"/>
      <c r="AB698" s="75"/>
      <c r="AC698" s="75"/>
      <c r="AD698" s="75"/>
    </row>
    <row r="699" spans="1:30" x14ac:dyDescent="0.25">
      <c r="A699" s="75"/>
      <c r="B699" s="75"/>
      <c r="C699" s="75"/>
      <c r="D699" s="75"/>
      <c r="E699" s="75"/>
      <c r="F699" s="75"/>
      <c r="G699" s="75"/>
      <c r="H699" s="75"/>
      <c r="I699" s="75"/>
      <c r="J699" s="75"/>
      <c r="K699" s="75"/>
      <c r="L699" s="75"/>
      <c r="M699" s="75"/>
      <c r="N699" s="75"/>
      <c r="O699" s="75"/>
      <c r="P699" s="77"/>
      <c r="Q699" s="77"/>
      <c r="R699" s="77"/>
      <c r="S699" s="77"/>
      <c r="T699" s="77"/>
      <c r="U699" s="77"/>
      <c r="V699" s="77"/>
      <c r="W699" s="75"/>
      <c r="X699" s="75"/>
      <c r="Y699" s="75"/>
      <c r="Z699" s="75"/>
      <c r="AA699" s="75"/>
      <c r="AB699" s="75"/>
      <c r="AC699" s="75"/>
      <c r="AD699" s="75"/>
    </row>
    <row r="700" spans="1:30" x14ac:dyDescent="0.25">
      <c r="A700" s="75"/>
      <c r="B700" s="75"/>
      <c r="C700" s="75"/>
      <c r="D700" s="75"/>
      <c r="E700" s="75"/>
      <c r="F700" s="75"/>
      <c r="G700" s="75"/>
      <c r="H700" s="75"/>
      <c r="I700" s="75"/>
      <c r="J700" s="75"/>
      <c r="K700" s="75"/>
      <c r="L700" s="75"/>
      <c r="M700" s="75"/>
      <c r="N700" s="75"/>
      <c r="O700" s="75"/>
      <c r="P700" s="77"/>
      <c r="Q700" s="77"/>
      <c r="R700" s="77"/>
      <c r="S700" s="77"/>
      <c r="T700" s="77"/>
      <c r="U700" s="77"/>
      <c r="V700" s="77"/>
      <c r="W700" s="75"/>
      <c r="X700" s="75"/>
      <c r="Y700" s="75"/>
      <c r="Z700" s="75"/>
      <c r="AA700" s="75"/>
      <c r="AB700" s="75"/>
      <c r="AC700" s="75"/>
      <c r="AD700" s="75"/>
    </row>
    <row r="701" spans="1:30" x14ac:dyDescent="0.25">
      <c r="A701" s="75"/>
      <c r="B701" s="75"/>
      <c r="C701" s="75"/>
      <c r="D701" s="75"/>
      <c r="E701" s="75"/>
      <c r="F701" s="75"/>
      <c r="G701" s="75"/>
      <c r="H701" s="75"/>
      <c r="I701" s="75"/>
      <c r="J701" s="75"/>
      <c r="K701" s="75"/>
      <c r="L701" s="75"/>
      <c r="M701" s="75"/>
      <c r="N701" s="75"/>
      <c r="O701" s="75"/>
      <c r="P701" s="77"/>
      <c r="Q701" s="77"/>
      <c r="R701" s="77"/>
      <c r="S701" s="77"/>
      <c r="T701" s="77"/>
      <c r="U701" s="77"/>
      <c r="V701" s="77"/>
      <c r="W701" s="75"/>
      <c r="X701" s="75"/>
      <c r="Y701" s="75"/>
      <c r="Z701" s="75"/>
      <c r="AA701" s="75"/>
      <c r="AB701" s="75"/>
      <c r="AC701" s="75"/>
      <c r="AD701" s="75"/>
    </row>
    <row r="702" spans="1:30" x14ac:dyDescent="0.25">
      <c r="A702" s="75"/>
      <c r="B702" s="75"/>
      <c r="C702" s="75"/>
      <c r="D702" s="75"/>
      <c r="E702" s="75"/>
      <c r="F702" s="75"/>
      <c r="G702" s="75"/>
      <c r="H702" s="75"/>
      <c r="I702" s="75"/>
      <c r="J702" s="75"/>
      <c r="K702" s="75"/>
      <c r="L702" s="75"/>
      <c r="M702" s="75"/>
      <c r="N702" s="75"/>
      <c r="O702" s="75"/>
      <c r="P702" s="77"/>
      <c r="Q702" s="77"/>
      <c r="R702" s="77"/>
      <c r="S702" s="77"/>
      <c r="T702" s="77"/>
      <c r="U702" s="77"/>
      <c r="V702" s="77"/>
      <c r="W702" s="75"/>
      <c r="X702" s="75"/>
      <c r="Y702" s="75"/>
      <c r="Z702" s="75"/>
      <c r="AA702" s="75"/>
      <c r="AB702" s="75"/>
      <c r="AC702" s="75"/>
      <c r="AD702" s="75"/>
    </row>
    <row r="703" spans="1:30" x14ac:dyDescent="0.25">
      <c r="A703" s="75"/>
      <c r="B703" s="75"/>
      <c r="C703" s="75"/>
      <c r="D703" s="75"/>
      <c r="E703" s="75"/>
      <c r="F703" s="75"/>
      <c r="G703" s="75"/>
      <c r="H703" s="75"/>
      <c r="I703" s="75"/>
      <c r="J703" s="75"/>
      <c r="K703" s="75"/>
      <c r="L703" s="75"/>
      <c r="M703" s="75"/>
      <c r="N703" s="75"/>
      <c r="O703" s="75"/>
      <c r="P703" s="77"/>
      <c r="Q703" s="77"/>
      <c r="R703" s="77"/>
      <c r="S703" s="77"/>
      <c r="T703" s="77"/>
      <c r="U703" s="77"/>
      <c r="V703" s="77"/>
      <c r="W703" s="75"/>
      <c r="X703" s="75"/>
      <c r="Y703" s="75"/>
      <c r="Z703" s="75"/>
      <c r="AA703" s="75"/>
      <c r="AB703" s="75"/>
      <c r="AC703" s="75"/>
      <c r="AD703" s="75"/>
    </row>
    <row r="704" spans="1:30" x14ac:dyDescent="0.25">
      <c r="A704" s="75"/>
      <c r="B704" s="75"/>
      <c r="C704" s="75"/>
      <c r="D704" s="75"/>
      <c r="E704" s="75"/>
      <c r="F704" s="75"/>
      <c r="G704" s="75"/>
      <c r="H704" s="75"/>
      <c r="I704" s="75"/>
      <c r="J704" s="75"/>
      <c r="K704" s="75"/>
      <c r="L704" s="75"/>
      <c r="M704" s="75"/>
      <c r="N704" s="75"/>
      <c r="O704" s="75"/>
      <c r="P704" s="77"/>
      <c r="Q704" s="77"/>
      <c r="R704" s="77"/>
      <c r="S704" s="77"/>
      <c r="T704" s="77"/>
      <c r="U704" s="77"/>
      <c r="V704" s="77"/>
      <c r="W704" s="75"/>
      <c r="X704" s="75"/>
      <c r="Y704" s="75"/>
      <c r="Z704" s="75"/>
      <c r="AA704" s="75"/>
      <c r="AB704" s="75"/>
      <c r="AC704" s="75"/>
      <c r="AD704" s="75"/>
    </row>
    <row r="705" spans="1:30" x14ac:dyDescent="0.25">
      <c r="A705" s="75"/>
      <c r="B705" s="75"/>
      <c r="C705" s="75"/>
      <c r="D705" s="75"/>
      <c r="E705" s="75"/>
      <c r="F705" s="75"/>
      <c r="G705" s="75"/>
      <c r="H705" s="75"/>
      <c r="I705" s="75"/>
      <c r="J705" s="75"/>
      <c r="K705" s="75"/>
      <c r="L705" s="75"/>
      <c r="M705" s="75"/>
      <c r="N705" s="75"/>
      <c r="O705" s="75"/>
      <c r="P705" s="77"/>
      <c r="Q705" s="77"/>
      <c r="R705" s="77"/>
      <c r="S705" s="77"/>
      <c r="T705" s="77"/>
      <c r="U705" s="77"/>
      <c r="V705" s="77"/>
      <c r="W705" s="75"/>
      <c r="X705" s="75"/>
      <c r="Y705" s="75"/>
      <c r="Z705" s="75"/>
      <c r="AA705" s="75"/>
      <c r="AB705" s="75"/>
      <c r="AC705" s="75"/>
      <c r="AD705" s="75"/>
    </row>
    <row r="706" spans="1:30" x14ac:dyDescent="0.25">
      <c r="A706" s="75"/>
      <c r="B706" s="75"/>
      <c r="C706" s="75"/>
      <c r="D706" s="75"/>
      <c r="E706" s="75"/>
      <c r="F706" s="75"/>
      <c r="G706" s="75"/>
      <c r="H706" s="75"/>
      <c r="I706" s="75"/>
      <c r="J706" s="75"/>
      <c r="K706" s="75"/>
      <c r="L706" s="75"/>
      <c r="M706" s="75"/>
      <c r="N706" s="75"/>
      <c r="O706" s="75"/>
      <c r="P706" s="77"/>
      <c r="Q706" s="77"/>
      <c r="R706" s="77"/>
      <c r="S706" s="77"/>
      <c r="T706" s="77"/>
      <c r="U706" s="77"/>
      <c r="V706" s="77"/>
      <c r="W706" s="75"/>
      <c r="X706" s="75"/>
      <c r="Y706" s="75"/>
      <c r="Z706" s="75"/>
      <c r="AA706" s="75"/>
      <c r="AB706" s="75"/>
      <c r="AC706" s="75"/>
      <c r="AD706" s="75"/>
    </row>
    <row r="707" spans="1:30" x14ac:dyDescent="0.25">
      <c r="A707" s="75"/>
      <c r="B707" s="75"/>
      <c r="C707" s="75"/>
      <c r="D707" s="75"/>
      <c r="E707" s="75"/>
      <c r="F707" s="75"/>
      <c r="G707" s="75"/>
      <c r="H707" s="75"/>
      <c r="I707" s="75"/>
      <c r="J707" s="75"/>
      <c r="K707" s="75"/>
      <c r="L707" s="75"/>
      <c r="M707" s="75"/>
      <c r="N707" s="75"/>
      <c r="O707" s="75"/>
      <c r="P707" s="77"/>
      <c r="Q707" s="77"/>
      <c r="R707" s="77"/>
      <c r="S707" s="77"/>
      <c r="T707" s="77"/>
      <c r="U707" s="77"/>
      <c r="V707" s="77"/>
      <c r="W707" s="75"/>
      <c r="X707" s="75"/>
      <c r="Y707" s="75"/>
      <c r="Z707" s="75"/>
      <c r="AA707" s="75"/>
      <c r="AB707" s="75"/>
      <c r="AC707" s="75"/>
      <c r="AD707" s="75"/>
    </row>
    <row r="708" spans="1:30" x14ac:dyDescent="0.25">
      <c r="A708" s="75"/>
      <c r="B708" s="75"/>
      <c r="C708" s="75"/>
      <c r="D708" s="75"/>
      <c r="E708" s="75"/>
      <c r="F708" s="75"/>
      <c r="G708" s="75"/>
      <c r="H708" s="75"/>
      <c r="I708" s="75"/>
      <c r="J708" s="75"/>
      <c r="K708" s="75"/>
      <c r="L708" s="75"/>
      <c r="M708" s="75"/>
      <c r="N708" s="75"/>
      <c r="O708" s="75"/>
      <c r="P708" s="77"/>
      <c r="Q708" s="77"/>
      <c r="R708" s="77"/>
      <c r="S708" s="77"/>
      <c r="T708" s="77"/>
      <c r="U708" s="77"/>
      <c r="V708" s="77"/>
      <c r="W708" s="75"/>
      <c r="X708" s="75"/>
      <c r="Y708" s="75"/>
      <c r="Z708" s="75"/>
      <c r="AA708" s="75"/>
      <c r="AB708" s="75"/>
      <c r="AC708" s="75"/>
      <c r="AD708" s="75"/>
    </row>
    <row r="709" spans="1:30" x14ac:dyDescent="0.25">
      <c r="A709" s="75"/>
      <c r="B709" s="75"/>
      <c r="C709" s="75"/>
      <c r="D709" s="75"/>
      <c r="E709" s="75"/>
      <c r="F709" s="75"/>
      <c r="G709" s="75"/>
      <c r="H709" s="75"/>
      <c r="I709" s="75"/>
      <c r="J709" s="75"/>
      <c r="K709" s="75"/>
      <c r="L709" s="75"/>
      <c r="M709" s="75"/>
      <c r="N709" s="75"/>
      <c r="O709" s="75"/>
      <c r="P709" s="77"/>
      <c r="Q709" s="77"/>
      <c r="R709" s="77"/>
      <c r="S709" s="77"/>
      <c r="T709" s="77"/>
      <c r="U709" s="77"/>
      <c r="V709" s="77"/>
      <c r="W709" s="75"/>
      <c r="X709" s="75"/>
      <c r="Y709" s="75"/>
      <c r="Z709" s="75"/>
      <c r="AA709" s="75"/>
      <c r="AB709" s="75"/>
      <c r="AC709" s="75"/>
      <c r="AD709" s="75"/>
    </row>
    <row r="710" spans="1:30" x14ac:dyDescent="0.25">
      <c r="A710" s="75"/>
      <c r="B710" s="75"/>
      <c r="C710" s="75"/>
      <c r="D710" s="75"/>
      <c r="E710" s="75"/>
      <c r="F710" s="75"/>
      <c r="G710" s="75"/>
      <c r="H710" s="75"/>
      <c r="I710" s="75"/>
      <c r="J710" s="75"/>
      <c r="K710" s="75"/>
      <c r="L710" s="75"/>
      <c r="M710" s="75"/>
      <c r="N710" s="75"/>
      <c r="O710" s="75"/>
      <c r="P710" s="77"/>
      <c r="Q710" s="77"/>
      <c r="R710" s="77"/>
      <c r="S710" s="77"/>
      <c r="T710" s="77"/>
      <c r="U710" s="77"/>
      <c r="V710" s="77"/>
      <c r="W710" s="75"/>
      <c r="X710" s="75"/>
      <c r="Y710" s="75"/>
      <c r="Z710" s="75"/>
      <c r="AA710" s="75"/>
      <c r="AB710" s="75"/>
      <c r="AC710" s="75"/>
      <c r="AD710" s="75"/>
    </row>
    <row r="711" spans="1:30" x14ac:dyDescent="0.25">
      <c r="A711" s="75"/>
      <c r="B711" s="75"/>
      <c r="C711" s="75"/>
      <c r="D711" s="75"/>
      <c r="E711" s="75"/>
      <c r="F711" s="75"/>
      <c r="G711" s="75"/>
      <c r="H711" s="75"/>
      <c r="I711" s="75"/>
      <c r="J711" s="75"/>
      <c r="K711" s="75"/>
      <c r="L711" s="75"/>
      <c r="M711" s="75"/>
      <c r="N711" s="75"/>
      <c r="O711" s="75"/>
      <c r="P711" s="77"/>
      <c r="Q711" s="77"/>
      <c r="R711" s="77"/>
      <c r="S711" s="77"/>
      <c r="T711" s="77"/>
      <c r="U711" s="77"/>
      <c r="V711" s="77"/>
      <c r="W711" s="75"/>
      <c r="X711" s="75"/>
      <c r="Y711" s="75"/>
      <c r="Z711" s="75"/>
      <c r="AA711" s="75"/>
      <c r="AB711" s="75"/>
      <c r="AC711" s="75"/>
      <c r="AD711" s="75"/>
    </row>
    <row r="712" spans="1:30" x14ac:dyDescent="0.25">
      <c r="A712" s="75"/>
      <c r="B712" s="75"/>
      <c r="C712" s="75"/>
      <c r="D712" s="75"/>
      <c r="E712" s="75"/>
      <c r="F712" s="75"/>
      <c r="G712" s="75"/>
      <c r="H712" s="75"/>
      <c r="I712" s="75"/>
      <c r="J712" s="75"/>
      <c r="K712" s="75"/>
      <c r="L712" s="75"/>
      <c r="M712" s="75"/>
      <c r="N712" s="75"/>
      <c r="O712" s="75"/>
      <c r="P712" s="77"/>
      <c r="Q712" s="77"/>
      <c r="R712" s="77"/>
      <c r="S712" s="77"/>
      <c r="T712" s="77"/>
      <c r="U712" s="77"/>
      <c r="V712" s="77"/>
      <c r="W712" s="75"/>
      <c r="X712" s="75"/>
      <c r="Y712" s="75"/>
      <c r="Z712" s="75"/>
      <c r="AA712" s="75"/>
      <c r="AB712" s="75"/>
      <c r="AC712" s="75"/>
      <c r="AD712" s="75"/>
    </row>
    <row r="713" spans="1:30" x14ac:dyDescent="0.25">
      <c r="A713" s="75"/>
      <c r="B713" s="75"/>
      <c r="C713" s="75"/>
      <c r="D713" s="75"/>
      <c r="E713" s="75"/>
      <c r="F713" s="75"/>
      <c r="G713" s="75"/>
      <c r="H713" s="75"/>
      <c r="I713" s="75"/>
      <c r="J713" s="75"/>
      <c r="K713" s="75"/>
      <c r="L713" s="75"/>
      <c r="M713" s="75"/>
      <c r="N713" s="75"/>
      <c r="O713" s="75"/>
      <c r="P713" s="77"/>
      <c r="Q713" s="77"/>
      <c r="R713" s="77"/>
      <c r="S713" s="77"/>
      <c r="T713" s="77"/>
      <c r="U713" s="77"/>
      <c r="V713" s="77"/>
      <c r="W713" s="75"/>
      <c r="X713" s="75"/>
      <c r="Y713" s="75"/>
      <c r="Z713" s="75"/>
      <c r="AA713" s="75"/>
      <c r="AB713" s="75"/>
      <c r="AC713" s="75"/>
      <c r="AD713" s="75"/>
    </row>
    <row r="714" spans="1:30" x14ac:dyDescent="0.25">
      <c r="A714" s="75"/>
      <c r="B714" s="75"/>
      <c r="C714" s="75"/>
      <c r="D714" s="75"/>
      <c r="E714" s="75"/>
      <c r="F714" s="75"/>
      <c r="G714" s="75"/>
      <c r="H714" s="75"/>
      <c r="I714" s="75"/>
      <c r="J714" s="75"/>
      <c r="K714" s="75"/>
      <c r="L714" s="75"/>
      <c r="M714" s="75"/>
      <c r="N714" s="75"/>
      <c r="O714" s="75"/>
      <c r="P714" s="77"/>
      <c r="Q714" s="77"/>
      <c r="R714" s="77"/>
      <c r="S714" s="77"/>
      <c r="T714" s="77"/>
      <c r="U714" s="77"/>
      <c r="V714" s="77"/>
      <c r="W714" s="75"/>
      <c r="X714" s="75"/>
      <c r="Y714" s="75"/>
      <c r="Z714" s="75"/>
      <c r="AA714" s="75"/>
      <c r="AB714" s="75"/>
      <c r="AC714" s="75"/>
      <c r="AD714" s="75"/>
    </row>
    <row r="715" spans="1:30" x14ac:dyDescent="0.25">
      <c r="A715" s="75"/>
      <c r="B715" s="75"/>
      <c r="C715" s="75"/>
      <c r="D715" s="75"/>
      <c r="E715" s="75"/>
      <c r="F715" s="75"/>
      <c r="G715" s="75"/>
      <c r="H715" s="75"/>
      <c r="I715" s="75"/>
      <c r="J715" s="75"/>
      <c r="K715" s="75"/>
      <c r="L715" s="75"/>
      <c r="M715" s="75"/>
      <c r="N715" s="75"/>
      <c r="O715" s="75"/>
      <c r="P715" s="77"/>
      <c r="Q715" s="77"/>
      <c r="R715" s="77"/>
      <c r="S715" s="77"/>
      <c r="T715" s="77"/>
      <c r="U715" s="77"/>
      <c r="V715" s="77"/>
      <c r="W715" s="75"/>
      <c r="X715" s="75"/>
      <c r="Y715" s="75"/>
      <c r="Z715" s="75"/>
      <c r="AA715" s="75"/>
      <c r="AB715" s="75"/>
      <c r="AC715" s="75"/>
      <c r="AD715" s="75"/>
    </row>
    <row r="716" spans="1:30" x14ac:dyDescent="0.25">
      <c r="A716" s="75"/>
      <c r="B716" s="75"/>
      <c r="C716" s="75"/>
      <c r="D716" s="75"/>
      <c r="E716" s="75"/>
      <c r="F716" s="75"/>
      <c r="G716" s="75"/>
      <c r="H716" s="75"/>
      <c r="I716" s="75"/>
      <c r="J716" s="75"/>
      <c r="K716" s="75"/>
      <c r="L716" s="75"/>
      <c r="M716" s="75"/>
      <c r="N716" s="75"/>
      <c r="O716" s="75"/>
      <c r="P716" s="77"/>
      <c r="Q716" s="77"/>
      <c r="R716" s="77"/>
      <c r="S716" s="77"/>
      <c r="T716" s="77"/>
      <c r="U716" s="77"/>
      <c r="V716" s="77"/>
      <c r="W716" s="75"/>
      <c r="X716" s="75"/>
      <c r="Y716" s="75"/>
      <c r="Z716" s="75"/>
      <c r="AA716" s="75"/>
      <c r="AB716" s="75"/>
      <c r="AC716" s="75"/>
      <c r="AD716" s="75"/>
    </row>
    <row r="717" spans="1:30" x14ac:dyDescent="0.25">
      <c r="A717" s="75"/>
      <c r="B717" s="75"/>
      <c r="C717" s="75"/>
      <c r="D717" s="75"/>
      <c r="E717" s="75"/>
      <c r="F717" s="75"/>
      <c r="G717" s="75"/>
      <c r="H717" s="75"/>
      <c r="I717" s="75"/>
      <c r="J717" s="75"/>
      <c r="K717" s="75"/>
      <c r="L717" s="75"/>
      <c r="M717" s="75"/>
      <c r="N717" s="75"/>
      <c r="O717" s="75"/>
      <c r="P717" s="77"/>
      <c r="Q717" s="77"/>
      <c r="R717" s="77"/>
      <c r="S717" s="77"/>
      <c r="T717" s="77"/>
      <c r="U717" s="77"/>
      <c r="V717" s="77"/>
      <c r="W717" s="75"/>
      <c r="X717" s="75"/>
      <c r="Y717" s="75"/>
      <c r="Z717" s="75"/>
      <c r="AA717" s="75"/>
      <c r="AB717" s="75"/>
      <c r="AC717" s="75"/>
      <c r="AD717" s="75"/>
    </row>
    <row r="718" spans="1:30" x14ac:dyDescent="0.25">
      <c r="A718" s="75"/>
      <c r="B718" s="75"/>
      <c r="C718" s="75"/>
      <c r="D718" s="75"/>
      <c r="E718" s="75"/>
      <c r="F718" s="75"/>
      <c r="G718" s="75"/>
      <c r="H718" s="75"/>
      <c r="I718" s="75"/>
      <c r="J718" s="75"/>
      <c r="K718" s="75"/>
      <c r="L718" s="75"/>
      <c r="M718" s="75"/>
      <c r="N718" s="75"/>
      <c r="O718" s="75"/>
      <c r="P718" s="77"/>
      <c r="Q718" s="77"/>
      <c r="R718" s="77"/>
      <c r="S718" s="77"/>
      <c r="T718" s="77"/>
      <c r="U718" s="77"/>
      <c r="V718" s="77"/>
      <c r="W718" s="75"/>
      <c r="X718" s="75"/>
      <c r="Y718" s="75"/>
      <c r="Z718" s="75"/>
      <c r="AA718" s="75"/>
      <c r="AB718" s="75"/>
      <c r="AC718" s="75"/>
      <c r="AD718" s="75"/>
    </row>
    <row r="719" spans="1:30" x14ac:dyDescent="0.25">
      <c r="A719" s="75"/>
      <c r="B719" s="75"/>
      <c r="C719" s="75"/>
      <c r="D719" s="75"/>
      <c r="E719" s="75"/>
      <c r="F719" s="75"/>
      <c r="G719" s="75"/>
      <c r="H719" s="75"/>
      <c r="I719" s="75"/>
      <c r="J719" s="75"/>
      <c r="K719" s="75"/>
      <c r="L719" s="75"/>
      <c r="M719" s="75"/>
      <c r="N719" s="75"/>
      <c r="O719" s="75"/>
      <c r="P719" s="77"/>
      <c r="Q719" s="77"/>
      <c r="R719" s="77"/>
      <c r="S719" s="77"/>
      <c r="T719" s="77"/>
      <c r="U719" s="77"/>
      <c r="V719" s="77"/>
      <c r="W719" s="75"/>
      <c r="X719" s="75"/>
      <c r="Y719" s="75"/>
      <c r="Z719" s="75"/>
      <c r="AA719" s="75"/>
      <c r="AB719" s="75"/>
      <c r="AC719" s="75"/>
      <c r="AD719" s="75"/>
    </row>
    <row r="720" spans="1:30" x14ac:dyDescent="0.25">
      <c r="A720" s="75"/>
      <c r="B720" s="75"/>
      <c r="C720" s="75"/>
      <c r="D720" s="75"/>
      <c r="E720" s="75"/>
      <c r="F720" s="75"/>
      <c r="G720" s="75"/>
      <c r="H720" s="75"/>
      <c r="I720" s="75"/>
      <c r="J720" s="75"/>
      <c r="K720" s="75"/>
      <c r="L720" s="75"/>
      <c r="M720" s="75"/>
      <c r="N720" s="75"/>
      <c r="O720" s="75"/>
      <c r="P720" s="77"/>
      <c r="Q720" s="77"/>
      <c r="R720" s="77"/>
      <c r="S720" s="77"/>
      <c r="T720" s="77"/>
      <c r="U720" s="77"/>
      <c r="V720" s="77"/>
      <c r="W720" s="75"/>
      <c r="X720" s="75"/>
      <c r="Y720" s="75"/>
      <c r="Z720" s="75"/>
      <c r="AA720" s="75"/>
      <c r="AB720" s="75"/>
      <c r="AC720" s="75"/>
      <c r="AD720" s="75"/>
    </row>
    <row r="721" spans="1:30" x14ac:dyDescent="0.25">
      <c r="A721" s="75"/>
      <c r="B721" s="75"/>
      <c r="C721" s="75"/>
      <c r="D721" s="75"/>
      <c r="E721" s="75"/>
      <c r="F721" s="75"/>
      <c r="G721" s="75"/>
      <c r="H721" s="75"/>
      <c r="I721" s="75"/>
      <c r="J721" s="75"/>
      <c r="K721" s="75"/>
      <c r="L721" s="75"/>
      <c r="M721" s="75"/>
      <c r="N721" s="75"/>
      <c r="O721" s="75"/>
      <c r="P721" s="77"/>
      <c r="Q721" s="77"/>
      <c r="R721" s="77"/>
      <c r="S721" s="77"/>
      <c r="T721" s="77"/>
      <c r="U721" s="77"/>
      <c r="V721" s="77"/>
      <c r="W721" s="75"/>
      <c r="X721" s="75"/>
      <c r="Y721" s="75"/>
      <c r="Z721" s="75"/>
      <c r="AA721" s="75"/>
      <c r="AB721" s="75"/>
      <c r="AC721" s="75"/>
      <c r="AD721" s="75"/>
    </row>
    <row r="722" spans="1:30" x14ac:dyDescent="0.25">
      <c r="A722" s="75"/>
      <c r="B722" s="75"/>
      <c r="C722" s="75"/>
      <c r="D722" s="75"/>
      <c r="E722" s="75"/>
      <c r="F722" s="75"/>
      <c r="G722" s="75"/>
      <c r="H722" s="75"/>
      <c r="I722" s="75"/>
      <c r="J722" s="75"/>
      <c r="K722" s="75"/>
      <c r="L722" s="75"/>
      <c r="M722" s="75"/>
      <c r="N722" s="75"/>
      <c r="O722" s="75"/>
      <c r="P722" s="77"/>
      <c r="Q722" s="77"/>
      <c r="R722" s="77"/>
      <c r="S722" s="77"/>
      <c r="T722" s="77"/>
      <c r="U722" s="77"/>
      <c r="V722" s="77"/>
      <c r="W722" s="75"/>
      <c r="X722" s="75"/>
      <c r="Y722" s="75"/>
      <c r="Z722" s="75"/>
      <c r="AA722" s="75"/>
      <c r="AB722" s="75"/>
      <c r="AC722" s="75"/>
      <c r="AD722" s="75"/>
    </row>
    <row r="723" spans="1:30" x14ac:dyDescent="0.25">
      <c r="A723" s="75"/>
      <c r="B723" s="75"/>
      <c r="C723" s="75"/>
      <c r="D723" s="75"/>
      <c r="E723" s="75"/>
      <c r="F723" s="75"/>
      <c r="G723" s="75"/>
      <c r="H723" s="75"/>
      <c r="I723" s="75"/>
      <c r="J723" s="75"/>
      <c r="K723" s="75"/>
      <c r="L723" s="75"/>
      <c r="M723" s="75"/>
      <c r="N723" s="75"/>
      <c r="O723" s="75"/>
      <c r="P723" s="77"/>
      <c r="Q723" s="77"/>
      <c r="R723" s="77"/>
      <c r="S723" s="77"/>
      <c r="T723" s="77"/>
      <c r="U723" s="77"/>
      <c r="V723" s="77"/>
      <c r="W723" s="75"/>
      <c r="X723" s="75"/>
      <c r="Y723" s="75"/>
      <c r="Z723" s="75"/>
      <c r="AA723" s="75"/>
      <c r="AB723" s="75"/>
      <c r="AC723" s="75"/>
      <c r="AD723" s="75"/>
    </row>
    <row r="724" spans="1:30" x14ac:dyDescent="0.25">
      <c r="A724" s="75"/>
      <c r="B724" s="75"/>
      <c r="C724" s="75"/>
      <c r="D724" s="75"/>
      <c r="E724" s="75"/>
      <c r="F724" s="75"/>
      <c r="G724" s="75"/>
      <c r="H724" s="75"/>
      <c r="I724" s="75"/>
      <c r="J724" s="75"/>
      <c r="K724" s="75"/>
      <c r="L724" s="75"/>
      <c r="M724" s="75"/>
      <c r="N724" s="75"/>
      <c r="O724" s="75"/>
      <c r="P724" s="77"/>
      <c r="Q724" s="77"/>
      <c r="R724" s="77"/>
      <c r="S724" s="77"/>
      <c r="T724" s="77"/>
      <c r="U724" s="77"/>
      <c r="V724" s="77"/>
      <c r="W724" s="75"/>
      <c r="X724" s="75"/>
      <c r="Y724" s="75"/>
      <c r="Z724" s="75"/>
      <c r="AA724" s="75"/>
      <c r="AB724" s="75"/>
      <c r="AC724" s="75"/>
      <c r="AD724" s="75"/>
    </row>
    <row r="725" spans="1:30" x14ac:dyDescent="0.25">
      <c r="A725" s="75"/>
      <c r="B725" s="75"/>
      <c r="C725" s="75"/>
      <c r="D725" s="75"/>
      <c r="E725" s="75"/>
      <c r="F725" s="75"/>
      <c r="G725" s="75"/>
      <c r="H725" s="75"/>
      <c r="I725" s="75"/>
      <c r="J725" s="75"/>
      <c r="K725" s="75"/>
      <c r="L725" s="75"/>
      <c r="M725" s="75"/>
      <c r="N725" s="75"/>
      <c r="O725" s="75"/>
      <c r="P725" s="77"/>
      <c r="Q725" s="77"/>
      <c r="R725" s="77"/>
      <c r="S725" s="77"/>
      <c r="T725" s="77"/>
      <c r="U725" s="77"/>
      <c r="V725" s="77"/>
      <c r="W725" s="75"/>
      <c r="X725" s="75"/>
      <c r="Y725" s="75"/>
      <c r="Z725" s="75"/>
      <c r="AA725" s="75"/>
      <c r="AB725" s="75"/>
      <c r="AC725" s="75"/>
      <c r="AD725" s="75"/>
    </row>
    <row r="726" spans="1:30" x14ac:dyDescent="0.25">
      <c r="A726" s="75"/>
      <c r="B726" s="75"/>
      <c r="C726" s="75"/>
      <c r="D726" s="75"/>
      <c r="E726" s="75"/>
      <c r="F726" s="75"/>
      <c r="G726" s="75"/>
      <c r="H726" s="75"/>
      <c r="I726" s="75"/>
      <c r="J726" s="75"/>
      <c r="K726" s="75"/>
      <c r="L726" s="75"/>
      <c r="M726" s="75"/>
      <c r="N726" s="75"/>
      <c r="O726" s="75"/>
      <c r="P726" s="77"/>
      <c r="Q726" s="77"/>
      <c r="R726" s="77"/>
      <c r="S726" s="77"/>
      <c r="T726" s="77"/>
      <c r="U726" s="77"/>
      <c r="V726" s="77"/>
      <c r="W726" s="75"/>
      <c r="X726" s="75"/>
      <c r="Y726" s="75"/>
      <c r="Z726" s="75"/>
      <c r="AA726" s="75"/>
      <c r="AB726" s="75"/>
      <c r="AC726" s="75"/>
      <c r="AD726" s="75"/>
    </row>
    <row r="727" spans="1:30" x14ac:dyDescent="0.25">
      <c r="A727" s="75"/>
      <c r="B727" s="75"/>
      <c r="C727" s="75"/>
      <c r="D727" s="75"/>
      <c r="E727" s="75"/>
      <c r="F727" s="75"/>
      <c r="G727" s="75"/>
      <c r="H727" s="75"/>
      <c r="I727" s="75"/>
      <c r="J727" s="75"/>
      <c r="K727" s="75"/>
      <c r="L727" s="75"/>
      <c r="M727" s="75"/>
      <c r="N727" s="75"/>
      <c r="O727" s="75"/>
      <c r="P727" s="77"/>
      <c r="Q727" s="77"/>
      <c r="R727" s="77"/>
      <c r="S727" s="77"/>
      <c r="T727" s="77"/>
      <c r="U727" s="77"/>
      <c r="V727" s="77"/>
      <c r="W727" s="75"/>
      <c r="X727" s="75"/>
      <c r="Y727" s="75"/>
      <c r="Z727" s="75"/>
      <c r="AA727" s="75"/>
      <c r="AB727" s="75"/>
      <c r="AC727" s="75"/>
      <c r="AD727" s="75"/>
    </row>
    <row r="728" spans="1:30" x14ac:dyDescent="0.25">
      <c r="A728" s="75"/>
      <c r="B728" s="75"/>
      <c r="C728" s="75"/>
      <c r="D728" s="75"/>
      <c r="E728" s="75"/>
      <c r="F728" s="75"/>
      <c r="G728" s="75"/>
      <c r="H728" s="75"/>
      <c r="I728" s="75"/>
      <c r="J728" s="75"/>
      <c r="K728" s="75"/>
      <c r="L728" s="75"/>
      <c r="M728" s="75"/>
      <c r="N728" s="75"/>
      <c r="O728" s="75"/>
      <c r="P728" s="77"/>
      <c r="Q728" s="77"/>
      <c r="R728" s="77"/>
      <c r="S728" s="77"/>
      <c r="T728" s="77"/>
      <c r="U728" s="77"/>
      <c r="V728" s="77"/>
      <c r="W728" s="75"/>
      <c r="X728" s="75"/>
      <c r="Y728" s="75"/>
      <c r="Z728" s="75"/>
      <c r="AA728" s="75"/>
      <c r="AB728" s="75"/>
      <c r="AC728" s="75"/>
      <c r="AD728" s="75"/>
    </row>
    <row r="729" spans="1:30" x14ac:dyDescent="0.25">
      <c r="A729" s="75"/>
      <c r="B729" s="75"/>
      <c r="C729" s="75"/>
      <c r="D729" s="75"/>
      <c r="E729" s="75"/>
      <c r="F729" s="75"/>
      <c r="G729" s="75"/>
      <c r="H729" s="75"/>
      <c r="I729" s="75"/>
      <c r="J729" s="75"/>
      <c r="K729" s="75"/>
      <c r="L729" s="75"/>
      <c r="M729" s="75"/>
      <c r="N729" s="75"/>
      <c r="O729" s="75"/>
      <c r="P729" s="77"/>
      <c r="Q729" s="77"/>
      <c r="R729" s="77"/>
      <c r="S729" s="77"/>
      <c r="T729" s="77"/>
      <c r="U729" s="77"/>
      <c r="V729" s="77"/>
      <c r="W729" s="75"/>
      <c r="X729" s="75"/>
      <c r="Y729" s="75"/>
      <c r="Z729" s="75"/>
      <c r="AA729" s="75"/>
      <c r="AB729" s="75"/>
      <c r="AC729" s="75"/>
      <c r="AD729" s="75"/>
    </row>
    <row r="730" spans="1:30" x14ac:dyDescent="0.25">
      <c r="A730" s="75"/>
      <c r="B730" s="75"/>
      <c r="C730" s="75"/>
      <c r="D730" s="75"/>
      <c r="E730" s="75"/>
      <c r="F730" s="75"/>
      <c r="G730" s="75"/>
      <c r="H730" s="75"/>
      <c r="I730" s="75"/>
      <c r="J730" s="75"/>
      <c r="K730" s="75"/>
      <c r="L730" s="75"/>
      <c r="M730" s="75"/>
      <c r="N730" s="75"/>
      <c r="O730" s="75"/>
      <c r="P730" s="77"/>
      <c r="Q730" s="77"/>
      <c r="R730" s="77"/>
      <c r="S730" s="77"/>
      <c r="T730" s="77"/>
      <c r="U730" s="77"/>
      <c r="V730" s="77"/>
      <c r="W730" s="75"/>
      <c r="X730" s="75"/>
      <c r="Y730" s="75"/>
      <c r="Z730" s="75"/>
      <c r="AA730" s="75"/>
      <c r="AB730" s="75"/>
      <c r="AC730" s="75"/>
      <c r="AD730" s="75"/>
    </row>
    <row r="731" spans="1:30" x14ac:dyDescent="0.25">
      <c r="A731" s="75"/>
      <c r="B731" s="75"/>
      <c r="C731" s="75"/>
      <c r="D731" s="75"/>
      <c r="E731" s="75"/>
      <c r="F731" s="75"/>
      <c r="G731" s="75"/>
      <c r="H731" s="75"/>
      <c r="I731" s="75"/>
      <c r="J731" s="75"/>
      <c r="K731" s="75"/>
      <c r="L731" s="75"/>
      <c r="M731" s="75"/>
      <c r="N731" s="75"/>
      <c r="O731" s="75"/>
      <c r="P731" s="77"/>
      <c r="Q731" s="77"/>
      <c r="R731" s="77"/>
      <c r="S731" s="77"/>
      <c r="T731" s="77"/>
      <c r="U731" s="77"/>
      <c r="V731" s="77"/>
      <c r="W731" s="75"/>
      <c r="X731" s="75"/>
      <c r="Y731" s="75"/>
      <c r="Z731" s="75"/>
      <c r="AA731" s="75"/>
      <c r="AB731" s="75"/>
      <c r="AC731" s="75"/>
      <c r="AD731" s="75"/>
    </row>
    <row r="732" spans="1:30" x14ac:dyDescent="0.25">
      <c r="A732" s="75"/>
      <c r="B732" s="75"/>
      <c r="C732" s="75"/>
      <c r="D732" s="75"/>
      <c r="E732" s="75"/>
      <c r="F732" s="75"/>
      <c r="G732" s="75"/>
      <c r="H732" s="75"/>
      <c r="I732" s="75"/>
      <c r="J732" s="75"/>
      <c r="K732" s="75"/>
      <c r="L732" s="75"/>
      <c r="M732" s="75"/>
      <c r="N732" s="75"/>
      <c r="O732" s="75"/>
      <c r="P732" s="77"/>
      <c r="Q732" s="77"/>
      <c r="R732" s="77"/>
      <c r="S732" s="77"/>
      <c r="T732" s="77"/>
      <c r="U732" s="77"/>
      <c r="V732" s="77"/>
      <c r="W732" s="75"/>
      <c r="X732" s="75"/>
      <c r="Y732" s="75"/>
      <c r="Z732" s="75"/>
      <c r="AA732" s="75"/>
      <c r="AB732" s="75"/>
      <c r="AC732" s="75"/>
      <c r="AD732" s="75"/>
    </row>
    <row r="733" spans="1:30" x14ac:dyDescent="0.25">
      <c r="A733" s="75"/>
      <c r="B733" s="75"/>
      <c r="C733" s="75"/>
      <c r="D733" s="75"/>
      <c r="E733" s="75"/>
      <c r="F733" s="75"/>
      <c r="G733" s="75"/>
      <c r="H733" s="75"/>
      <c r="I733" s="75"/>
      <c r="J733" s="75"/>
      <c r="K733" s="75"/>
      <c r="L733" s="75"/>
      <c r="M733" s="75"/>
      <c r="N733" s="75"/>
      <c r="O733" s="75"/>
      <c r="P733" s="77"/>
      <c r="Q733" s="77"/>
      <c r="R733" s="77"/>
      <c r="S733" s="77"/>
      <c r="T733" s="77"/>
      <c r="U733" s="77"/>
      <c r="V733" s="77"/>
      <c r="W733" s="75"/>
      <c r="X733" s="75"/>
      <c r="Y733" s="75"/>
      <c r="Z733" s="75"/>
      <c r="AA733" s="75"/>
      <c r="AB733" s="75"/>
      <c r="AC733" s="75"/>
      <c r="AD733" s="75"/>
    </row>
    <row r="734" spans="1:30" x14ac:dyDescent="0.25">
      <c r="A734" s="75"/>
      <c r="B734" s="75"/>
      <c r="C734" s="75"/>
      <c r="D734" s="75"/>
      <c r="E734" s="75"/>
      <c r="F734" s="75"/>
      <c r="G734" s="75"/>
      <c r="H734" s="75"/>
      <c r="I734" s="75"/>
      <c r="J734" s="75"/>
      <c r="K734" s="75"/>
      <c r="L734" s="75"/>
      <c r="M734" s="75"/>
      <c r="N734" s="75"/>
      <c r="O734" s="75"/>
      <c r="P734" s="77"/>
      <c r="Q734" s="77"/>
      <c r="R734" s="77"/>
      <c r="S734" s="77"/>
      <c r="T734" s="77"/>
      <c r="U734" s="77"/>
      <c r="V734" s="77"/>
      <c r="W734" s="75"/>
      <c r="X734" s="75"/>
      <c r="Y734" s="75"/>
      <c r="Z734" s="75"/>
      <c r="AA734" s="75"/>
      <c r="AB734" s="75"/>
      <c r="AC734" s="75"/>
      <c r="AD734" s="75"/>
    </row>
    <row r="735" spans="1:30" x14ac:dyDescent="0.25">
      <c r="A735" s="75"/>
      <c r="B735" s="75"/>
      <c r="C735" s="75"/>
      <c r="D735" s="75"/>
      <c r="E735" s="75"/>
      <c r="F735" s="75"/>
      <c r="G735" s="75"/>
      <c r="H735" s="75"/>
      <c r="I735" s="75"/>
      <c r="J735" s="75"/>
      <c r="K735" s="75"/>
      <c r="L735" s="75"/>
      <c r="M735" s="75"/>
      <c r="N735" s="75"/>
      <c r="O735" s="75"/>
      <c r="P735" s="77"/>
      <c r="Q735" s="77"/>
      <c r="R735" s="77"/>
      <c r="S735" s="77"/>
      <c r="T735" s="77"/>
      <c r="U735" s="77"/>
      <c r="V735" s="77"/>
      <c r="W735" s="75"/>
      <c r="X735" s="75"/>
      <c r="Y735" s="75"/>
      <c r="Z735" s="75"/>
      <c r="AA735" s="75"/>
      <c r="AB735" s="75"/>
      <c r="AC735" s="75"/>
      <c r="AD735" s="75"/>
    </row>
    <row r="736" spans="1:30" x14ac:dyDescent="0.25">
      <c r="A736" s="75"/>
      <c r="B736" s="75"/>
      <c r="C736" s="75"/>
      <c r="D736" s="75"/>
      <c r="E736" s="75"/>
      <c r="F736" s="75"/>
      <c r="G736" s="75"/>
      <c r="H736" s="75"/>
      <c r="I736" s="75"/>
      <c r="J736" s="75"/>
      <c r="K736" s="75"/>
      <c r="L736" s="75"/>
      <c r="M736" s="75"/>
      <c r="N736" s="75"/>
      <c r="O736" s="75"/>
      <c r="P736" s="77"/>
      <c r="Q736" s="77"/>
      <c r="R736" s="77"/>
      <c r="S736" s="77"/>
      <c r="T736" s="77"/>
      <c r="U736" s="77"/>
      <c r="V736" s="77"/>
      <c r="W736" s="75"/>
      <c r="X736" s="75"/>
      <c r="Y736" s="75"/>
      <c r="Z736" s="75"/>
      <c r="AA736" s="75"/>
      <c r="AB736" s="75"/>
      <c r="AC736" s="75"/>
      <c r="AD736" s="75"/>
    </row>
    <row r="737" spans="1:30" x14ac:dyDescent="0.25">
      <c r="A737" s="75"/>
      <c r="B737" s="75"/>
      <c r="C737" s="75"/>
      <c r="D737" s="75"/>
      <c r="E737" s="75"/>
      <c r="F737" s="75"/>
      <c r="G737" s="75"/>
      <c r="H737" s="75"/>
      <c r="I737" s="75"/>
      <c r="J737" s="75"/>
      <c r="K737" s="75"/>
      <c r="L737" s="75"/>
      <c r="M737" s="75"/>
      <c r="N737" s="75"/>
      <c r="O737" s="75"/>
      <c r="P737" s="77"/>
      <c r="Q737" s="77"/>
      <c r="R737" s="77"/>
      <c r="S737" s="77"/>
      <c r="T737" s="77"/>
      <c r="U737" s="77"/>
      <c r="V737" s="77"/>
      <c r="W737" s="75"/>
      <c r="X737" s="75"/>
      <c r="Y737" s="75"/>
      <c r="Z737" s="75"/>
      <c r="AA737" s="75"/>
      <c r="AB737" s="75"/>
      <c r="AC737" s="75"/>
      <c r="AD737" s="75"/>
    </row>
    <row r="738" spans="1:30" x14ac:dyDescent="0.25">
      <c r="A738" s="75"/>
      <c r="B738" s="75"/>
      <c r="C738" s="75"/>
      <c r="D738" s="75"/>
      <c r="E738" s="75"/>
      <c r="F738" s="75"/>
      <c r="G738" s="75"/>
      <c r="H738" s="75"/>
      <c r="I738" s="75"/>
      <c r="J738" s="75"/>
      <c r="K738" s="75"/>
      <c r="L738" s="75"/>
      <c r="M738" s="75"/>
      <c r="N738" s="75"/>
      <c r="O738" s="75"/>
      <c r="P738" s="77"/>
      <c r="Q738" s="77"/>
      <c r="R738" s="77"/>
      <c r="S738" s="77"/>
      <c r="T738" s="77"/>
      <c r="U738" s="77"/>
      <c r="V738" s="77"/>
      <c r="W738" s="75"/>
      <c r="X738" s="75"/>
      <c r="Y738" s="75"/>
      <c r="Z738" s="75"/>
      <c r="AA738" s="75"/>
      <c r="AB738" s="75"/>
      <c r="AC738" s="75"/>
      <c r="AD738" s="75"/>
    </row>
    <row r="739" spans="1:30" x14ac:dyDescent="0.25">
      <c r="A739" s="75"/>
      <c r="B739" s="75"/>
      <c r="C739" s="75"/>
      <c r="D739" s="75"/>
      <c r="E739" s="75"/>
      <c r="F739" s="75"/>
      <c r="G739" s="75"/>
      <c r="H739" s="75"/>
      <c r="I739" s="75"/>
      <c r="J739" s="75"/>
      <c r="K739" s="75"/>
      <c r="L739" s="75"/>
      <c r="M739" s="75"/>
      <c r="N739" s="75"/>
      <c r="O739" s="75"/>
      <c r="P739" s="77"/>
      <c r="Q739" s="77"/>
      <c r="R739" s="77"/>
      <c r="S739" s="77"/>
      <c r="T739" s="77"/>
      <c r="U739" s="77"/>
      <c r="V739" s="77"/>
      <c r="W739" s="75"/>
      <c r="X739" s="75"/>
      <c r="Y739" s="75"/>
      <c r="Z739" s="75"/>
      <c r="AA739" s="75"/>
      <c r="AB739" s="75"/>
      <c r="AC739" s="75"/>
      <c r="AD739" s="75"/>
    </row>
    <row r="740" spans="1:30" x14ac:dyDescent="0.25">
      <c r="A740" s="75"/>
      <c r="B740" s="75"/>
      <c r="C740" s="75"/>
      <c r="D740" s="75"/>
      <c r="E740" s="75"/>
      <c r="F740" s="75"/>
      <c r="G740" s="75"/>
      <c r="H740" s="75"/>
      <c r="I740" s="75"/>
      <c r="J740" s="75"/>
      <c r="K740" s="75"/>
      <c r="L740" s="75"/>
      <c r="M740" s="75"/>
      <c r="N740" s="75"/>
      <c r="O740" s="75"/>
      <c r="P740" s="77"/>
      <c r="Q740" s="77"/>
      <c r="R740" s="77"/>
      <c r="S740" s="77"/>
      <c r="T740" s="77"/>
      <c r="U740" s="77"/>
      <c r="V740" s="77"/>
      <c r="W740" s="75"/>
      <c r="X740" s="75"/>
      <c r="Y740" s="75"/>
      <c r="Z740" s="75"/>
      <c r="AA740" s="75"/>
      <c r="AB740" s="75"/>
      <c r="AC740" s="75"/>
      <c r="AD740" s="75"/>
    </row>
    <row r="741" spans="1:30" x14ac:dyDescent="0.25">
      <c r="A741" s="75"/>
      <c r="B741" s="75"/>
      <c r="C741" s="75"/>
      <c r="D741" s="75"/>
      <c r="E741" s="75"/>
      <c r="F741" s="75"/>
      <c r="G741" s="75"/>
      <c r="H741" s="75"/>
      <c r="I741" s="75"/>
      <c r="J741" s="75"/>
      <c r="K741" s="75"/>
      <c r="L741" s="75"/>
      <c r="M741" s="75"/>
      <c r="N741" s="75"/>
      <c r="O741" s="75"/>
      <c r="P741" s="77"/>
      <c r="Q741" s="77"/>
      <c r="R741" s="77"/>
      <c r="S741" s="77"/>
      <c r="T741" s="77"/>
      <c r="U741" s="77"/>
      <c r="V741" s="77"/>
      <c r="W741" s="75"/>
      <c r="X741" s="75"/>
      <c r="Y741" s="75"/>
      <c r="Z741" s="75"/>
      <c r="AA741" s="75"/>
      <c r="AB741" s="75"/>
      <c r="AC741" s="75"/>
      <c r="AD741" s="75"/>
    </row>
    <row r="742" spans="1:30" x14ac:dyDescent="0.25">
      <c r="A742" s="75"/>
      <c r="B742" s="75"/>
      <c r="C742" s="75"/>
      <c r="D742" s="75"/>
      <c r="E742" s="75"/>
      <c r="F742" s="75"/>
      <c r="G742" s="75"/>
      <c r="H742" s="75"/>
      <c r="I742" s="75"/>
      <c r="J742" s="75"/>
      <c r="K742" s="75"/>
      <c r="L742" s="75"/>
      <c r="M742" s="75"/>
      <c r="N742" s="75"/>
      <c r="O742" s="75"/>
      <c r="P742" s="77"/>
      <c r="Q742" s="77"/>
      <c r="R742" s="77"/>
      <c r="S742" s="77"/>
      <c r="T742" s="77"/>
      <c r="U742" s="77"/>
      <c r="V742" s="77"/>
      <c r="W742" s="75"/>
      <c r="X742" s="75"/>
      <c r="Y742" s="75"/>
      <c r="Z742" s="75"/>
      <c r="AA742" s="75"/>
      <c r="AB742" s="75"/>
      <c r="AC742" s="75"/>
      <c r="AD742" s="75"/>
    </row>
    <row r="743" spans="1:30" x14ac:dyDescent="0.25">
      <c r="A743" s="75"/>
      <c r="B743" s="75"/>
      <c r="C743" s="75"/>
      <c r="D743" s="75"/>
      <c r="E743" s="75"/>
      <c r="F743" s="75"/>
      <c r="G743" s="75"/>
      <c r="H743" s="75"/>
      <c r="I743" s="75"/>
      <c r="J743" s="75"/>
      <c r="K743" s="75"/>
      <c r="L743" s="75"/>
      <c r="M743" s="75"/>
      <c r="N743" s="75"/>
      <c r="O743" s="75"/>
      <c r="P743" s="77"/>
      <c r="Q743" s="77"/>
      <c r="R743" s="77"/>
      <c r="S743" s="77"/>
      <c r="T743" s="77"/>
      <c r="U743" s="77"/>
      <c r="V743" s="77"/>
      <c r="W743" s="75"/>
      <c r="X743" s="75"/>
      <c r="Y743" s="75"/>
      <c r="Z743" s="75"/>
      <c r="AA743" s="75"/>
      <c r="AB743" s="75"/>
      <c r="AC743" s="75"/>
      <c r="AD743" s="75"/>
    </row>
    <row r="744" spans="1:30" x14ac:dyDescent="0.25">
      <c r="A744" s="75"/>
      <c r="B744" s="75"/>
      <c r="C744" s="75"/>
      <c r="D744" s="75"/>
      <c r="E744" s="75"/>
      <c r="F744" s="75"/>
      <c r="G744" s="75"/>
      <c r="H744" s="75"/>
      <c r="I744" s="75"/>
      <c r="J744" s="75"/>
      <c r="K744" s="75"/>
      <c r="L744" s="75"/>
      <c r="M744" s="75"/>
      <c r="N744" s="75"/>
      <c r="O744" s="75"/>
      <c r="P744" s="77"/>
      <c r="Q744" s="77"/>
      <c r="R744" s="77"/>
      <c r="S744" s="77"/>
      <c r="T744" s="77"/>
      <c r="U744" s="77"/>
      <c r="V744" s="77"/>
      <c r="W744" s="75"/>
      <c r="X744" s="75"/>
      <c r="Y744" s="75"/>
      <c r="Z744" s="75"/>
      <c r="AA744" s="75"/>
      <c r="AB744" s="75"/>
      <c r="AC744" s="75"/>
      <c r="AD744" s="75"/>
    </row>
    <row r="745" spans="1:30" x14ac:dyDescent="0.25">
      <c r="A745" s="75"/>
      <c r="B745" s="75"/>
      <c r="C745" s="75"/>
      <c r="D745" s="75"/>
      <c r="E745" s="75"/>
      <c r="F745" s="75"/>
      <c r="G745" s="75"/>
      <c r="H745" s="75"/>
      <c r="I745" s="75"/>
      <c r="J745" s="75"/>
      <c r="K745" s="75"/>
      <c r="L745" s="75"/>
      <c r="M745" s="75"/>
      <c r="N745" s="75"/>
      <c r="O745" s="75"/>
      <c r="P745" s="77"/>
      <c r="Q745" s="77"/>
      <c r="R745" s="77"/>
      <c r="S745" s="77"/>
      <c r="T745" s="77"/>
      <c r="U745" s="77"/>
      <c r="V745" s="77"/>
      <c r="W745" s="75"/>
      <c r="X745" s="75"/>
      <c r="Y745" s="75"/>
      <c r="Z745" s="75"/>
      <c r="AA745" s="75"/>
      <c r="AB745" s="75"/>
      <c r="AC745" s="75"/>
      <c r="AD745" s="75"/>
    </row>
    <row r="746" spans="1:30" x14ac:dyDescent="0.25">
      <c r="A746" s="75"/>
      <c r="B746" s="75"/>
      <c r="C746" s="75"/>
      <c r="D746" s="75"/>
      <c r="E746" s="75"/>
      <c r="F746" s="75"/>
      <c r="G746" s="75"/>
      <c r="H746" s="75"/>
      <c r="I746" s="75"/>
      <c r="J746" s="75"/>
      <c r="K746" s="75"/>
      <c r="L746" s="75"/>
      <c r="M746" s="75"/>
      <c r="N746" s="75"/>
      <c r="O746" s="75"/>
      <c r="P746" s="77"/>
      <c r="Q746" s="77"/>
      <c r="R746" s="77"/>
      <c r="S746" s="77"/>
      <c r="T746" s="77"/>
      <c r="U746" s="77"/>
      <c r="V746" s="77"/>
      <c r="W746" s="75"/>
      <c r="X746" s="75"/>
      <c r="Y746" s="75"/>
      <c r="Z746" s="75"/>
      <c r="AA746" s="75"/>
      <c r="AB746" s="75"/>
      <c r="AC746" s="75"/>
      <c r="AD746" s="75"/>
    </row>
    <row r="747" spans="1:30" x14ac:dyDescent="0.25">
      <c r="A747" s="75"/>
      <c r="B747" s="75"/>
      <c r="C747" s="75"/>
      <c r="D747" s="75"/>
      <c r="E747" s="75"/>
      <c r="F747" s="75"/>
      <c r="G747" s="75"/>
      <c r="H747" s="75"/>
      <c r="I747" s="75"/>
      <c r="J747" s="75"/>
      <c r="K747" s="75"/>
      <c r="L747" s="75"/>
      <c r="M747" s="75"/>
      <c r="N747" s="75"/>
      <c r="O747" s="75"/>
      <c r="P747" s="77"/>
      <c r="Q747" s="77"/>
      <c r="R747" s="77"/>
      <c r="S747" s="77"/>
      <c r="T747" s="77"/>
      <c r="U747" s="77"/>
      <c r="V747" s="77"/>
      <c r="W747" s="75"/>
      <c r="X747" s="75"/>
      <c r="Y747" s="75"/>
      <c r="Z747" s="75"/>
      <c r="AA747" s="75"/>
      <c r="AB747" s="75"/>
      <c r="AC747" s="75"/>
      <c r="AD747" s="75"/>
    </row>
    <row r="748" spans="1:30" x14ac:dyDescent="0.25">
      <c r="A748" s="75"/>
      <c r="B748" s="75"/>
      <c r="C748" s="75"/>
      <c r="D748" s="75"/>
      <c r="E748" s="75"/>
      <c r="F748" s="75"/>
      <c r="G748" s="75"/>
      <c r="H748" s="75"/>
      <c r="I748" s="75"/>
      <c r="J748" s="75"/>
      <c r="K748" s="75"/>
      <c r="L748" s="75"/>
      <c r="M748" s="75"/>
      <c r="N748" s="75"/>
      <c r="O748" s="75"/>
      <c r="P748" s="77"/>
      <c r="Q748" s="77"/>
      <c r="R748" s="77"/>
      <c r="S748" s="77"/>
      <c r="T748" s="77"/>
      <c r="U748" s="77"/>
      <c r="V748" s="77"/>
      <c r="W748" s="75"/>
      <c r="X748" s="75"/>
      <c r="Y748" s="75"/>
      <c r="Z748" s="75"/>
      <c r="AA748" s="75"/>
      <c r="AB748" s="75"/>
      <c r="AC748" s="75"/>
      <c r="AD748" s="75"/>
    </row>
    <row r="749" spans="1:30" x14ac:dyDescent="0.25">
      <c r="A749" s="75"/>
      <c r="B749" s="75"/>
      <c r="C749" s="75"/>
      <c r="D749" s="75"/>
      <c r="E749" s="75"/>
      <c r="F749" s="75"/>
      <c r="G749" s="75"/>
      <c r="H749" s="75"/>
      <c r="I749" s="75"/>
      <c r="J749" s="75"/>
      <c r="K749" s="75"/>
      <c r="L749" s="75"/>
      <c r="M749" s="75"/>
      <c r="N749" s="75"/>
      <c r="O749" s="75"/>
      <c r="P749" s="77"/>
      <c r="Q749" s="77"/>
      <c r="R749" s="77"/>
      <c r="S749" s="77"/>
      <c r="T749" s="77"/>
      <c r="U749" s="77"/>
      <c r="V749" s="77"/>
      <c r="W749" s="75"/>
      <c r="X749" s="75"/>
      <c r="Y749" s="75"/>
      <c r="Z749" s="75"/>
      <c r="AA749" s="75"/>
      <c r="AB749" s="75"/>
      <c r="AC749" s="75"/>
      <c r="AD749" s="75"/>
    </row>
    <row r="750" spans="1:30" x14ac:dyDescent="0.25">
      <c r="A750" s="75"/>
      <c r="B750" s="75"/>
      <c r="C750" s="75"/>
      <c r="D750" s="75"/>
      <c r="E750" s="75"/>
      <c r="F750" s="75"/>
      <c r="G750" s="75"/>
      <c r="H750" s="75"/>
      <c r="I750" s="75"/>
      <c r="J750" s="75"/>
      <c r="K750" s="75"/>
      <c r="L750" s="75"/>
      <c r="M750" s="75"/>
      <c r="N750" s="75"/>
      <c r="O750" s="75"/>
      <c r="P750" s="77"/>
      <c r="Q750" s="77"/>
      <c r="R750" s="77"/>
      <c r="S750" s="77"/>
      <c r="T750" s="77"/>
      <c r="U750" s="77"/>
      <c r="V750" s="77"/>
      <c r="W750" s="75"/>
      <c r="X750" s="75"/>
      <c r="Y750" s="75"/>
      <c r="Z750" s="75"/>
      <c r="AA750" s="75"/>
      <c r="AB750" s="75"/>
      <c r="AC750" s="75"/>
      <c r="AD750" s="75"/>
    </row>
    <row r="751" spans="1:30" x14ac:dyDescent="0.25">
      <c r="A751" s="75"/>
      <c r="B751" s="75"/>
      <c r="C751" s="75"/>
      <c r="D751" s="75"/>
      <c r="E751" s="75"/>
      <c r="F751" s="75"/>
      <c r="G751" s="75"/>
      <c r="H751" s="75"/>
      <c r="I751" s="75"/>
      <c r="J751" s="75"/>
      <c r="K751" s="75"/>
      <c r="L751" s="75"/>
      <c r="M751" s="75"/>
      <c r="N751" s="75"/>
      <c r="O751" s="75"/>
      <c r="P751" s="77"/>
      <c r="Q751" s="77"/>
      <c r="R751" s="77"/>
      <c r="S751" s="77"/>
      <c r="T751" s="77"/>
      <c r="U751" s="77"/>
      <c r="V751" s="77"/>
      <c r="W751" s="75"/>
      <c r="X751" s="75"/>
      <c r="Y751" s="75"/>
      <c r="Z751" s="75"/>
      <c r="AA751" s="75"/>
      <c r="AB751" s="75"/>
      <c r="AC751" s="75"/>
      <c r="AD751" s="75"/>
    </row>
    <row r="752" spans="1:30" x14ac:dyDescent="0.25">
      <c r="A752" s="75"/>
      <c r="B752" s="75"/>
      <c r="C752" s="75"/>
      <c r="D752" s="75"/>
      <c r="E752" s="75"/>
      <c r="F752" s="75"/>
      <c r="G752" s="75"/>
      <c r="H752" s="75"/>
      <c r="I752" s="75"/>
      <c r="J752" s="75"/>
      <c r="K752" s="75"/>
      <c r="L752" s="75"/>
      <c r="M752" s="75"/>
      <c r="N752" s="75"/>
      <c r="O752" s="75"/>
      <c r="P752" s="77"/>
      <c r="Q752" s="77"/>
      <c r="R752" s="77"/>
      <c r="S752" s="77"/>
      <c r="T752" s="77"/>
      <c r="U752" s="77"/>
      <c r="V752" s="77"/>
      <c r="W752" s="75"/>
      <c r="X752" s="75"/>
      <c r="Y752" s="75"/>
      <c r="Z752" s="75"/>
      <c r="AA752" s="75"/>
      <c r="AB752" s="75"/>
      <c r="AC752" s="75"/>
      <c r="AD752" s="75"/>
    </row>
    <row r="753" spans="1:30" x14ac:dyDescent="0.25">
      <c r="A753" s="75"/>
      <c r="B753" s="75"/>
      <c r="C753" s="75"/>
      <c r="D753" s="75"/>
      <c r="E753" s="75"/>
      <c r="F753" s="75"/>
      <c r="G753" s="75"/>
      <c r="H753" s="75"/>
      <c r="I753" s="75"/>
      <c r="J753" s="75"/>
      <c r="K753" s="75"/>
      <c r="L753" s="75"/>
      <c r="M753" s="75"/>
      <c r="N753" s="75"/>
      <c r="O753" s="75"/>
      <c r="P753" s="77"/>
      <c r="Q753" s="77"/>
      <c r="R753" s="77"/>
      <c r="S753" s="77"/>
      <c r="T753" s="77"/>
      <c r="U753" s="77"/>
      <c r="V753" s="77"/>
      <c r="W753" s="75"/>
      <c r="X753" s="75"/>
      <c r="Y753" s="75"/>
      <c r="Z753" s="75"/>
      <c r="AA753" s="75"/>
      <c r="AB753" s="75"/>
      <c r="AC753" s="75"/>
      <c r="AD753" s="75"/>
    </row>
    <row r="754" spans="1:30" x14ac:dyDescent="0.25">
      <c r="A754" s="75"/>
      <c r="B754" s="75"/>
      <c r="C754" s="75"/>
      <c r="D754" s="75"/>
      <c r="E754" s="75"/>
      <c r="F754" s="75"/>
      <c r="G754" s="75"/>
      <c r="H754" s="75"/>
      <c r="I754" s="75"/>
      <c r="J754" s="75"/>
      <c r="K754" s="75"/>
      <c r="L754" s="75"/>
      <c r="M754" s="75"/>
      <c r="N754" s="75"/>
      <c r="O754" s="75"/>
      <c r="P754" s="77"/>
      <c r="Q754" s="77"/>
      <c r="R754" s="77"/>
      <c r="S754" s="77"/>
      <c r="T754" s="77"/>
      <c r="U754" s="77"/>
      <c r="V754" s="77"/>
      <c r="W754" s="75"/>
      <c r="X754" s="75"/>
      <c r="Y754" s="75"/>
      <c r="Z754" s="75"/>
      <c r="AA754" s="75"/>
      <c r="AB754" s="75"/>
      <c r="AC754" s="75"/>
      <c r="AD754" s="75"/>
    </row>
    <row r="755" spans="1:30" x14ac:dyDescent="0.25">
      <c r="A755" s="75"/>
      <c r="B755" s="75"/>
      <c r="C755" s="75"/>
      <c r="D755" s="75"/>
      <c r="E755" s="75"/>
      <c r="F755" s="75"/>
      <c r="G755" s="75"/>
      <c r="H755" s="75"/>
      <c r="I755" s="75"/>
      <c r="J755" s="75"/>
      <c r="K755" s="75"/>
      <c r="L755" s="75"/>
      <c r="M755" s="75"/>
      <c r="N755" s="75"/>
      <c r="O755" s="75"/>
      <c r="P755" s="77"/>
      <c r="Q755" s="77"/>
      <c r="R755" s="77"/>
      <c r="S755" s="77"/>
      <c r="T755" s="77"/>
      <c r="U755" s="77"/>
      <c r="V755" s="77"/>
      <c r="W755" s="75"/>
      <c r="X755" s="75"/>
      <c r="Y755" s="75"/>
      <c r="Z755" s="75"/>
      <c r="AA755" s="75"/>
      <c r="AB755" s="75"/>
      <c r="AC755" s="75"/>
      <c r="AD755" s="75"/>
    </row>
    <row r="756" spans="1:30" x14ac:dyDescent="0.25">
      <c r="A756" s="75"/>
      <c r="B756" s="75"/>
      <c r="C756" s="75"/>
      <c r="D756" s="75"/>
      <c r="E756" s="75"/>
      <c r="F756" s="75"/>
      <c r="G756" s="75"/>
      <c r="H756" s="75"/>
      <c r="I756" s="75"/>
      <c r="J756" s="75"/>
      <c r="K756" s="75"/>
      <c r="L756" s="75"/>
      <c r="M756" s="75"/>
      <c r="N756" s="75"/>
      <c r="O756" s="75"/>
      <c r="P756" s="77"/>
      <c r="Q756" s="77"/>
      <c r="R756" s="77"/>
      <c r="S756" s="77"/>
      <c r="T756" s="77"/>
      <c r="U756" s="77"/>
      <c r="V756" s="77"/>
      <c r="W756" s="75"/>
      <c r="X756" s="75"/>
      <c r="Y756" s="75"/>
      <c r="Z756" s="75"/>
      <c r="AA756" s="75"/>
      <c r="AB756" s="75"/>
      <c r="AC756" s="75"/>
      <c r="AD756" s="75"/>
    </row>
    <row r="757" spans="1:30" x14ac:dyDescent="0.25">
      <c r="A757" s="75"/>
      <c r="B757" s="75"/>
      <c r="C757" s="75"/>
      <c r="D757" s="75"/>
      <c r="E757" s="75"/>
      <c r="F757" s="75"/>
      <c r="G757" s="75"/>
      <c r="H757" s="75"/>
      <c r="I757" s="75"/>
      <c r="J757" s="75"/>
      <c r="K757" s="75"/>
      <c r="L757" s="75"/>
      <c r="M757" s="75"/>
      <c r="N757" s="75"/>
      <c r="O757" s="75"/>
      <c r="P757" s="77"/>
      <c r="Q757" s="77"/>
      <c r="R757" s="77"/>
      <c r="S757" s="77"/>
      <c r="T757" s="77"/>
      <c r="U757" s="77"/>
      <c r="V757" s="77"/>
      <c r="W757" s="75"/>
      <c r="X757" s="75"/>
      <c r="Y757" s="75"/>
      <c r="Z757" s="75"/>
      <c r="AA757" s="75"/>
      <c r="AB757" s="75"/>
      <c r="AC757" s="75"/>
      <c r="AD757" s="75"/>
    </row>
    <row r="758" spans="1:30" x14ac:dyDescent="0.25">
      <c r="A758" s="75"/>
      <c r="B758" s="75"/>
      <c r="C758" s="75"/>
      <c r="D758" s="75"/>
      <c r="E758" s="75"/>
      <c r="F758" s="75"/>
      <c r="G758" s="75"/>
      <c r="H758" s="75"/>
      <c r="I758" s="75"/>
      <c r="J758" s="75"/>
      <c r="K758" s="75"/>
      <c r="L758" s="75"/>
      <c r="M758" s="75"/>
      <c r="N758" s="75"/>
      <c r="O758" s="75"/>
      <c r="P758" s="77"/>
      <c r="Q758" s="77"/>
      <c r="R758" s="77"/>
      <c r="S758" s="77"/>
      <c r="T758" s="77"/>
      <c r="U758" s="77"/>
      <c r="V758" s="77"/>
      <c r="W758" s="75"/>
      <c r="X758" s="75"/>
      <c r="Y758" s="75"/>
      <c r="Z758" s="75"/>
      <c r="AA758" s="75"/>
      <c r="AB758" s="75"/>
      <c r="AC758" s="75"/>
      <c r="AD758" s="75"/>
    </row>
    <row r="759" spans="1:30" x14ac:dyDescent="0.25">
      <c r="A759" s="75"/>
      <c r="B759" s="75"/>
      <c r="C759" s="75"/>
      <c r="D759" s="75"/>
      <c r="E759" s="75"/>
      <c r="F759" s="75"/>
      <c r="G759" s="75"/>
      <c r="H759" s="75"/>
      <c r="I759" s="75"/>
      <c r="J759" s="75"/>
      <c r="K759" s="75"/>
      <c r="L759" s="75"/>
      <c r="M759" s="75"/>
      <c r="N759" s="75"/>
      <c r="O759" s="75"/>
      <c r="P759" s="77"/>
      <c r="Q759" s="77"/>
      <c r="R759" s="77"/>
      <c r="S759" s="77"/>
      <c r="T759" s="77"/>
      <c r="U759" s="77"/>
      <c r="V759" s="77"/>
      <c r="W759" s="75"/>
      <c r="X759" s="75"/>
      <c r="Y759" s="75"/>
      <c r="Z759" s="75"/>
      <c r="AA759" s="75"/>
      <c r="AB759" s="75"/>
      <c r="AC759" s="75"/>
      <c r="AD759" s="75"/>
    </row>
    <row r="760" spans="1:30" x14ac:dyDescent="0.25">
      <c r="A760" s="75"/>
      <c r="B760" s="75"/>
      <c r="C760" s="75"/>
      <c r="D760" s="75"/>
      <c r="E760" s="75"/>
      <c r="F760" s="75"/>
      <c r="G760" s="75"/>
      <c r="H760" s="75"/>
      <c r="I760" s="75"/>
      <c r="J760" s="75"/>
      <c r="K760" s="75"/>
      <c r="L760" s="75"/>
      <c r="M760" s="75"/>
      <c r="N760" s="75"/>
      <c r="O760" s="75"/>
      <c r="P760" s="77"/>
      <c r="Q760" s="77"/>
      <c r="R760" s="77"/>
      <c r="S760" s="77"/>
      <c r="T760" s="77"/>
      <c r="U760" s="77"/>
      <c r="V760" s="77"/>
      <c r="W760" s="75"/>
      <c r="X760" s="75"/>
      <c r="Y760" s="75"/>
      <c r="Z760" s="75"/>
      <c r="AA760" s="75"/>
      <c r="AB760" s="75"/>
      <c r="AC760" s="75"/>
      <c r="AD760" s="75"/>
    </row>
    <row r="761" spans="1:30" x14ac:dyDescent="0.25">
      <c r="A761" s="75"/>
      <c r="B761" s="75"/>
      <c r="C761" s="75"/>
      <c r="D761" s="75"/>
      <c r="E761" s="75"/>
      <c r="F761" s="75"/>
      <c r="G761" s="75"/>
      <c r="H761" s="75"/>
      <c r="I761" s="75"/>
      <c r="J761" s="75"/>
      <c r="K761" s="75"/>
      <c r="L761" s="75"/>
      <c r="M761" s="75"/>
      <c r="N761" s="75"/>
      <c r="O761" s="75"/>
      <c r="P761" s="77"/>
      <c r="Q761" s="77"/>
      <c r="R761" s="77"/>
      <c r="S761" s="77"/>
      <c r="T761" s="77"/>
      <c r="U761" s="77"/>
      <c r="V761" s="77"/>
      <c r="W761" s="75"/>
      <c r="X761" s="75"/>
      <c r="Y761" s="75"/>
      <c r="Z761" s="75"/>
      <c r="AA761" s="75"/>
      <c r="AB761" s="75"/>
      <c r="AC761" s="75"/>
      <c r="AD761" s="75"/>
    </row>
    <row r="762" spans="1:30" x14ac:dyDescent="0.25">
      <c r="A762" s="75"/>
      <c r="B762" s="75"/>
      <c r="C762" s="75"/>
      <c r="D762" s="75"/>
      <c r="E762" s="75"/>
      <c r="F762" s="75"/>
      <c r="G762" s="75"/>
      <c r="H762" s="75"/>
      <c r="I762" s="75"/>
      <c r="J762" s="75"/>
      <c r="K762" s="75"/>
      <c r="L762" s="75"/>
      <c r="M762" s="75"/>
      <c r="N762" s="75"/>
      <c r="O762" s="75"/>
      <c r="P762" s="77"/>
      <c r="Q762" s="77"/>
      <c r="R762" s="77"/>
      <c r="S762" s="77"/>
      <c r="T762" s="77"/>
      <c r="U762" s="77"/>
      <c r="V762" s="77"/>
      <c r="W762" s="75"/>
      <c r="X762" s="75"/>
      <c r="Y762" s="75"/>
      <c r="Z762" s="75"/>
      <c r="AA762" s="75"/>
      <c r="AB762" s="75"/>
      <c r="AC762" s="75"/>
      <c r="AD762" s="75"/>
    </row>
    <row r="763" spans="1:30" x14ac:dyDescent="0.25">
      <c r="A763" s="75"/>
      <c r="B763" s="75"/>
      <c r="C763" s="75"/>
      <c r="D763" s="75"/>
      <c r="E763" s="75"/>
      <c r="F763" s="75"/>
      <c r="G763" s="75"/>
      <c r="H763" s="75"/>
      <c r="I763" s="75"/>
      <c r="J763" s="75"/>
      <c r="K763" s="75"/>
      <c r="L763" s="75"/>
      <c r="M763" s="75"/>
      <c r="N763" s="75"/>
      <c r="O763" s="75"/>
      <c r="P763" s="77"/>
      <c r="Q763" s="77"/>
      <c r="R763" s="77"/>
      <c r="S763" s="77"/>
      <c r="T763" s="77"/>
      <c r="U763" s="77"/>
      <c r="V763" s="77"/>
      <c r="W763" s="75"/>
      <c r="X763" s="75"/>
      <c r="Y763" s="75"/>
      <c r="Z763" s="75"/>
      <c r="AA763" s="75"/>
      <c r="AB763" s="75"/>
      <c r="AC763" s="75"/>
      <c r="AD763" s="75"/>
    </row>
    <row r="764" spans="1:30" x14ac:dyDescent="0.25">
      <c r="A764" s="75"/>
      <c r="B764" s="75"/>
      <c r="C764" s="75"/>
      <c r="D764" s="75"/>
      <c r="E764" s="75"/>
      <c r="F764" s="75"/>
      <c r="G764" s="75"/>
      <c r="H764" s="75"/>
      <c r="I764" s="75"/>
      <c r="J764" s="75"/>
      <c r="K764" s="75"/>
      <c r="L764" s="75"/>
      <c r="M764" s="75"/>
      <c r="N764" s="75"/>
      <c r="O764" s="75"/>
      <c r="P764" s="77"/>
      <c r="Q764" s="77"/>
      <c r="R764" s="77"/>
      <c r="S764" s="77"/>
      <c r="T764" s="77"/>
      <c r="U764" s="77"/>
      <c r="V764" s="77"/>
      <c r="W764" s="75"/>
      <c r="X764" s="75"/>
      <c r="Y764" s="75"/>
      <c r="Z764" s="75"/>
      <c r="AA764" s="75"/>
      <c r="AB764" s="75"/>
      <c r="AC764" s="75"/>
      <c r="AD764" s="75"/>
    </row>
    <row r="765" spans="1:30" x14ac:dyDescent="0.25">
      <c r="A765" s="75"/>
      <c r="B765" s="75"/>
      <c r="C765" s="75"/>
      <c r="D765" s="75"/>
      <c r="E765" s="75"/>
      <c r="F765" s="75"/>
      <c r="G765" s="75"/>
      <c r="H765" s="75"/>
      <c r="I765" s="75"/>
      <c r="J765" s="75"/>
      <c r="K765" s="75"/>
      <c r="L765" s="75"/>
      <c r="M765" s="75"/>
      <c r="N765" s="75"/>
      <c r="O765" s="75"/>
      <c r="P765" s="77"/>
      <c r="Q765" s="77"/>
      <c r="R765" s="77"/>
      <c r="S765" s="77"/>
      <c r="T765" s="77"/>
      <c r="U765" s="77"/>
      <c r="V765" s="77"/>
      <c r="W765" s="75"/>
      <c r="X765" s="75"/>
      <c r="Y765" s="75"/>
      <c r="Z765" s="75"/>
      <c r="AA765" s="75"/>
      <c r="AB765" s="75"/>
      <c r="AC765" s="75"/>
      <c r="AD765" s="75"/>
    </row>
    <row r="766" spans="1:30" x14ac:dyDescent="0.25">
      <c r="A766" s="75"/>
      <c r="B766" s="75"/>
      <c r="C766" s="75"/>
      <c r="D766" s="75"/>
      <c r="E766" s="75"/>
      <c r="F766" s="75"/>
      <c r="G766" s="75"/>
      <c r="H766" s="75"/>
      <c r="I766" s="75"/>
      <c r="J766" s="75"/>
      <c r="K766" s="75"/>
      <c r="L766" s="75"/>
      <c r="M766" s="75"/>
      <c r="N766" s="75"/>
      <c r="O766" s="75"/>
      <c r="P766" s="77"/>
      <c r="Q766" s="77"/>
      <c r="R766" s="77"/>
      <c r="S766" s="77"/>
      <c r="T766" s="77"/>
      <c r="U766" s="77"/>
      <c r="V766" s="77"/>
      <c r="W766" s="75"/>
      <c r="X766" s="75"/>
      <c r="Y766" s="75"/>
      <c r="Z766" s="75"/>
      <c r="AA766" s="75"/>
      <c r="AB766" s="75"/>
      <c r="AC766" s="75"/>
      <c r="AD766" s="75"/>
    </row>
    <row r="767" spans="1:30" x14ac:dyDescent="0.25">
      <c r="A767" s="75"/>
      <c r="B767" s="75"/>
      <c r="C767" s="75"/>
      <c r="D767" s="75"/>
      <c r="E767" s="75"/>
      <c r="F767" s="75"/>
      <c r="G767" s="75"/>
      <c r="H767" s="75"/>
      <c r="I767" s="75"/>
      <c r="J767" s="75"/>
      <c r="K767" s="75"/>
      <c r="L767" s="75"/>
      <c r="M767" s="75"/>
      <c r="N767" s="75"/>
      <c r="O767" s="75"/>
      <c r="P767" s="77"/>
      <c r="Q767" s="77"/>
      <c r="R767" s="77"/>
      <c r="S767" s="77"/>
      <c r="T767" s="77"/>
      <c r="U767" s="77"/>
      <c r="V767" s="77"/>
      <c r="W767" s="75"/>
      <c r="X767" s="75"/>
      <c r="Y767" s="75"/>
      <c r="Z767" s="75"/>
      <c r="AA767" s="75"/>
      <c r="AB767" s="75"/>
      <c r="AC767" s="75"/>
      <c r="AD767" s="75"/>
    </row>
    <row r="768" spans="1:30" x14ac:dyDescent="0.25">
      <c r="A768" s="75"/>
      <c r="B768" s="75"/>
      <c r="C768" s="75"/>
      <c r="D768" s="75"/>
      <c r="E768" s="75"/>
      <c r="F768" s="75"/>
      <c r="G768" s="75"/>
      <c r="H768" s="75"/>
      <c r="I768" s="75"/>
      <c r="J768" s="75"/>
      <c r="K768" s="75"/>
      <c r="L768" s="75"/>
      <c r="M768" s="75"/>
      <c r="N768" s="75"/>
      <c r="O768" s="75"/>
      <c r="P768" s="77"/>
      <c r="Q768" s="77"/>
      <c r="R768" s="77"/>
      <c r="S768" s="77"/>
      <c r="T768" s="77"/>
      <c r="U768" s="77"/>
      <c r="V768" s="77"/>
      <c r="W768" s="75"/>
      <c r="X768" s="75"/>
      <c r="Y768" s="75"/>
      <c r="Z768" s="75"/>
      <c r="AA768" s="75"/>
      <c r="AB768" s="75"/>
      <c r="AC768" s="75"/>
      <c r="AD768" s="75"/>
    </row>
    <row r="769" spans="1:30" x14ac:dyDescent="0.25">
      <c r="A769" s="75"/>
      <c r="B769" s="75"/>
      <c r="C769" s="75"/>
      <c r="D769" s="75"/>
      <c r="E769" s="75"/>
      <c r="F769" s="75"/>
      <c r="G769" s="75"/>
      <c r="H769" s="75"/>
      <c r="I769" s="75"/>
      <c r="J769" s="75"/>
      <c r="K769" s="75"/>
      <c r="L769" s="75"/>
      <c r="M769" s="75"/>
      <c r="N769" s="75"/>
      <c r="O769" s="75"/>
      <c r="P769" s="77"/>
      <c r="Q769" s="77"/>
      <c r="R769" s="77"/>
      <c r="S769" s="77"/>
      <c r="T769" s="77"/>
      <c r="U769" s="77"/>
      <c r="V769" s="77"/>
      <c r="W769" s="75"/>
      <c r="X769" s="75"/>
      <c r="Y769" s="75"/>
      <c r="Z769" s="75"/>
      <c r="AA769" s="75"/>
      <c r="AB769" s="75"/>
      <c r="AC769" s="75"/>
      <c r="AD769" s="75"/>
    </row>
    <row r="770" spans="1:30" x14ac:dyDescent="0.25">
      <c r="A770" s="75"/>
      <c r="B770" s="75"/>
      <c r="C770" s="75"/>
      <c r="D770" s="75"/>
      <c r="E770" s="75"/>
      <c r="F770" s="75"/>
      <c r="G770" s="75"/>
      <c r="H770" s="75"/>
      <c r="I770" s="75"/>
      <c r="J770" s="75"/>
      <c r="K770" s="75"/>
      <c r="L770" s="75"/>
      <c r="M770" s="75"/>
      <c r="N770" s="75"/>
      <c r="O770" s="75"/>
      <c r="P770" s="77"/>
      <c r="Q770" s="77"/>
      <c r="R770" s="77"/>
      <c r="S770" s="77"/>
      <c r="T770" s="77"/>
      <c r="U770" s="77"/>
      <c r="V770" s="77"/>
      <c r="W770" s="75"/>
      <c r="X770" s="75"/>
      <c r="Y770" s="75"/>
      <c r="Z770" s="75"/>
      <c r="AA770" s="75"/>
      <c r="AB770" s="75"/>
      <c r="AC770" s="75"/>
      <c r="AD770" s="75"/>
    </row>
    <row r="771" spans="1:30" x14ac:dyDescent="0.25">
      <c r="A771" s="75"/>
      <c r="B771" s="75"/>
      <c r="C771" s="75"/>
      <c r="D771" s="75"/>
      <c r="E771" s="75"/>
      <c r="F771" s="75"/>
      <c r="G771" s="75"/>
      <c r="H771" s="75"/>
      <c r="I771" s="75"/>
      <c r="J771" s="75"/>
      <c r="K771" s="75"/>
      <c r="L771" s="75"/>
      <c r="M771" s="75"/>
      <c r="N771" s="75"/>
      <c r="O771" s="75"/>
      <c r="P771" s="77"/>
      <c r="Q771" s="77"/>
      <c r="R771" s="77"/>
      <c r="S771" s="77"/>
      <c r="T771" s="77"/>
      <c r="U771" s="77"/>
      <c r="V771" s="77"/>
      <c r="W771" s="75"/>
      <c r="X771" s="75"/>
      <c r="Y771" s="75"/>
      <c r="Z771" s="75"/>
      <c r="AA771" s="75"/>
      <c r="AB771" s="75"/>
      <c r="AC771" s="75"/>
      <c r="AD771" s="75"/>
    </row>
    <row r="772" spans="1:30" x14ac:dyDescent="0.25">
      <c r="A772" s="75"/>
      <c r="B772" s="75"/>
      <c r="C772" s="75"/>
      <c r="D772" s="75"/>
      <c r="E772" s="75"/>
      <c r="F772" s="75"/>
      <c r="G772" s="75"/>
      <c r="H772" s="75"/>
      <c r="I772" s="75"/>
      <c r="J772" s="75"/>
      <c r="K772" s="75"/>
      <c r="L772" s="75"/>
      <c r="M772" s="75"/>
      <c r="N772" s="75"/>
      <c r="O772" s="75"/>
      <c r="P772" s="77"/>
      <c r="Q772" s="77"/>
      <c r="R772" s="77"/>
      <c r="S772" s="77"/>
      <c r="T772" s="77"/>
      <c r="U772" s="77"/>
      <c r="V772" s="77"/>
      <c r="W772" s="75"/>
      <c r="X772" s="75"/>
      <c r="Y772" s="75"/>
      <c r="Z772" s="75"/>
      <c r="AA772" s="75"/>
      <c r="AB772" s="75"/>
      <c r="AC772" s="75"/>
      <c r="AD772" s="75"/>
    </row>
    <row r="773" spans="1:30" x14ac:dyDescent="0.25">
      <c r="A773" s="75"/>
      <c r="B773" s="75"/>
      <c r="C773" s="75"/>
      <c r="D773" s="75"/>
      <c r="E773" s="75"/>
      <c r="F773" s="75"/>
      <c r="G773" s="75"/>
      <c r="H773" s="75"/>
      <c r="I773" s="75"/>
      <c r="J773" s="75"/>
      <c r="K773" s="75"/>
      <c r="L773" s="75"/>
      <c r="M773" s="75"/>
      <c r="N773" s="75"/>
      <c r="O773" s="75"/>
      <c r="P773" s="77"/>
      <c r="Q773" s="77"/>
      <c r="R773" s="77"/>
      <c r="S773" s="77"/>
      <c r="T773" s="77"/>
      <c r="U773" s="77"/>
      <c r="V773" s="77"/>
      <c r="W773" s="75"/>
      <c r="X773" s="75"/>
      <c r="Y773" s="75"/>
      <c r="Z773" s="75"/>
      <c r="AA773" s="75"/>
      <c r="AB773" s="75"/>
      <c r="AC773" s="75"/>
      <c r="AD773" s="75"/>
    </row>
    <row r="774" spans="1:30" x14ac:dyDescent="0.25">
      <c r="A774" s="75"/>
      <c r="B774" s="75"/>
      <c r="C774" s="75"/>
      <c r="D774" s="75"/>
      <c r="E774" s="75"/>
      <c r="F774" s="75"/>
      <c r="G774" s="75"/>
      <c r="H774" s="75"/>
      <c r="I774" s="75"/>
      <c r="J774" s="75"/>
      <c r="K774" s="75"/>
      <c r="L774" s="75"/>
      <c r="M774" s="75"/>
      <c r="N774" s="75"/>
      <c r="O774" s="75"/>
      <c r="P774" s="77"/>
      <c r="Q774" s="77"/>
      <c r="R774" s="77"/>
      <c r="S774" s="77"/>
      <c r="T774" s="77"/>
      <c r="U774" s="77"/>
      <c r="V774" s="77"/>
      <c r="W774" s="75"/>
      <c r="X774" s="75"/>
      <c r="Y774" s="75"/>
      <c r="Z774" s="75"/>
      <c r="AA774" s="75"/>
      <c r="AB774" s="75"/>
      <c r="AC774" s="75"/>
      <c r="AD774" s="75"/>
    </row>
    <row r="775" spans="1:30" x14ac:dyDescent="0.25">
      <c r="A775" s="75"/>
      <c r="B775" s="75"/>
      <c r="C775" s="75"/>
      <c r="D775" s="75"/>
      <c r="E775" s="75"/>
      <c r="F775" s="75"/>
      <c r="G775" s="75"/>
      <c r="H775" s="75"/>
      <c r="I775" s="75"/>
      <c r="J775" s="75"/>
      <c r="K775" s="75"/>
      <c r="L775" s="75"/>
      <c r="M775" s="75"/>
      <c r="N775" s="75"/>
      <c r="O775" s="75"/>
      <c r="P775" s="77"/>
      <c r="Q775" s="77"/>
      <c r="R775" s="77"/>
      <c r="S775" s="77"/>
      <c r="T775" s="77"/>
      <c r="U775" s="77"/>
      <c r="V775" s="77"/>
      <c r="W775" s="75"/>
      <c r="X775" s="75"/>
      <c r="Y775" s="75"/>
      <c r="Z775" s="75"/>
      <c r="AA775" s="75"/>
      <c r="AB775" s="75"/>
      <c r="AC775" s="75"/>
      <c r="AD775" s="75"/>
    </row>
    <row r="776" spans="1:30" x14ac:dyDescent="0.25">
      <c r="A776" s="75"/>
      <c r="B776" s="75"/>
      <c r="C776" s="75"/>
      <c r="D776" s="75"/>
      <c r="E776" s="75"/>
      <c r="F776" s="75"/>
      <c r="G776" s="75"/>
      <c r="H776" s="75"/>
      <c r="I776" s="75"/>
      <c r="J776" s="75"/>
      <c r="K776" s="75"/>
      <c r="L776" s="75"/>
      <c r="M776" s="75"/>
      <c r="N776" s="75"/>
      <c r="O776" s="75"/>
      <c r="P776" s="77"/>
      <c r="Q776" s="77"/>
      <c r="R776" s="77"/>
      <c r="S776" s="77"/>
      <c r="T776" s="77"/>
      <c r="U776" s="77"/>
      <c r="V776" s="77"/>
      <c r="W776" s="75"/>
      <c r="X776" s="75"/>
      <c r="Y776" s="75"/>
      <c r="Z776" s="75"/>
      <c r="AA776" s="75"/>
      <c r="AB776" s="75"/>
      <c r="AC776" s="75"/>
      <c r="AD776" s="75"/>
    </row>
    <row r="777" spans="1:30" x14ac:dyDescent="0.25">
      <c r="A777" s="75"/>
      <c r="B777" s="75"/>
      <c r="C777" s="75"/>
      <c r="D777" s="75"/>
      <c r="E777" s="75"/>
      <c r="F777" s="75"/>
      <c r="G777" s="75"/>
      <c r="H777" s="75"/>
      <c r="I777" s="75"/>
      <c r="J777" s="75"/>
      <c r="K777" s="75"/>
      <c r="L777" s="75"/>
      <c r="M777" s="75"/>
      <c r="N777" s="75"/>
      <c r="O777" s="75"/>
      <c r="P777" s="77"/>
      <c r="Q777" s="77"/>
      <c r="R777" s="77"/>
      <c r="S777" s="77"/>
      <c r="T777" s="77"/>
      <c r="U777" s="77"/>
      <c r="V777" s="77"/>
      <c r="W777" s="75"/>
      <c r="X777" s="75"/>
      <c r="Y777" s="75"/>
      <c r="Z777" s="75"/>
      <c r="AA777" s="75"/>
      <c r="AB777" s="75"/>
      <c r="AC777" s="75"/>
      <c r="AD777" s="75"/>
    </row>
    <row r="778" spans="1:30" x14ac:dyDescent="0.25">
      <c r="A778" s="75"/>
      <c r="B778" s="75"/>
      <c r="C778" s="75"/>
      <c r="D778" s="75"/>
      <c r="E778" s="75"/>
      <c r="F778" s="75"/>
      <c r="G778" s="75"/>
      <c r="H778" s="75"/>
      <c r="I778" s="75"/>
      <c r="J778" s="75"/>
      <c r="K778" s="75"/>
      <c r="L778" s="75"/>
      <c r="M778" s="75"/>
      <c r="N778" s="75"/>
      <c r="O778" s="75"/>
      <c r="P778" s="77"/>
      <c r="Q778" s="77"/>
      <c r="R778" s="77"/>
      <c r="S778" s="77"/>
      <c r="T778" s="77"/>
      <c r="U778" s="77"/>
      <c r="V778" s="77"/>
      <c r="W778" s="75"/>
      <c r="X778" s="75"/>
      <c r="Y778" s="75"/>
      <c r="Z778" s="75"/>
      <c r="AA778" s="75"/>
      <c r="AB778" s="75"/>
      <c r="AC778" s="75"/>
      <c r="AD778" s="75"/>
    </row>
    <row r="779" spans="1:30" x14ac:dyDescent="0.25">
      <c r="A779" s="75"/>
      <c r="B779" s="75"/>
      <c r="C779" s="75"/>
      <c r="D779" s="75"/>
      <c r="E779" s="75"/>
      <c r="F779" s="75"/>
      <c r="G779" s="75"/>
      <c r="H779" s="75"/>
      <c r="I779" s="75"/>
      <c r="J779" s="75"/>
      <c r="K779" s="75"/>
      <c r="L779" s="75"/>
      <c r="M779" s="75"/>
      <c r="N779" s="75"/>
      <c r="O779" s="75"/>
      <c r="P779" s="77"/>
      <c r="Q779" s="77"/>
      <c r="R779" s="77"/>
      <c r="S779" s="77"/>
      <c r="T779" s="77"/>
      <c r="U779" s="77"/>
      <c r="V779" s="77"/>
      <c r="W779" s="75"/>
      <c r="X779" s="75"/>
      <c r="Y779" s="75"/>
      <c r="Z779" s="75"/>
      <c r="AA779" s="75"/>
      <c r="AB779" s="75"/>
      <c r="AC779" s="75"/>
      <c r="AD779" s="75"/>
    </row>
    <row r="780" spans="1:30" x14ac:dyDescent="0.25">
      <c r="A780" s="75"/>
      <c r="B780" s="75"/>
      <c r="C780" s="75"/>
      <c r="D780" s="75"/>
      <c r="E780" s="75"/>
      <c r="F780" s="75"/>
      <c r="G780" s="75"/>
      <c r="H780" s="75"/>
      <c r="I780" s="75"/>
      <c r="J780" s="75"/>
      <c r="K780" s="75"/>
      <c r="L780" s="75"/>
      <c r="M780" s="75"/>
      <c r="N780" s="75"/>
      <c r="O780" s="75"/>
      <c r="P780" s="77"/>
      <c r="Q780" s="77"/>
      <c r="R780" s="77"/>
      <c r="S780" s="77"/>
      <c r="T780" s="77"/>
      <c r="U780" s="77"/>
      <c r="V780" s="77"/>
      <c r="W780" s="75"/>
      <c r="X780" s="75"/>
      <c r="Y780" s="75"/>
      <c r="Z780" s="75"/>
      <c r="AA780" s="75"/>
      <c r="AB780" s="75"/>
      <c r="AC780" s="75"/>
      <c r="AD780" s="75"/>
    </row>
    <row r="781" spans="1:30" x14ac:dyDescent="0.25">
      <c r="A781" s="75"/>
      <c r="B781" s="75"/>
      <c r="C781" s="75"/>
      <c r="D781" s="75"/>
      <c r="E781" s="75"/>
      <c r="F781" s="75"/>
      <c r="G781" s="75"/>
      <c r="H781" s="75"/>
      <c r="I781" s="75"/>
      <c r="J781" s="75"/>
      <c r="K781" s="75"/>
      <c r="L781" s="75"/>
      <c r="M781" s="75"/>
      <c r="N781" s="75"/>
      <c r="O781" s="75"/>
      <c r="P781" s="77"/>
      <c r="Q781" s="77"/>
      <c r="R781" s="77"/>
      <c r="S781" s="77"/>
      <c r="T781" s="77"/>
      <c r="U781" s="77"/>
      <c r="V781" s="77"/>
      <c r="W781" s="75"/>
      <c r="X781" s="75"/>
      <c r="Y781" s="75"/>
      <c r="Z781" s="75"/>
      <c r="AA781" s="75"/>
      <c r="AB781" s="75"/>
      <c r="AC781" s="75"/>
      <c r="AD781" s="75"/>
    </row>
    <row r="782" spans="1:30" x14ac:dyDescent="0.25">
      <c r="A782" s="75"/>
      <c r="B782" s="75"/>
      <c r="C782" s="75"/>
      <c r="D782" s="75"/>
      <c r="E782" s="75"/>
      <c r="F782" s="75"/>
      <c r="G782" s="75"/>
      <c r="H782" s="75"/>
      <c r="I782" s="75"/>
      <c r="J782" s="75"/>
      <c r="K782" s="75"/>
      <c r="L782" s="75"/>
      <c r="M782" s="75"/>
      <c r="N782" s="75"/>
      <c r="O782" s="75"/>
      <c r="P782" s="77"/>
      <c r="Q782" s="77"/>
      <c r="R782" s="77"/>
      <c r="S782" s="77"/>
      <c r="T782" s="77"/>
      <c r="U782" s="77"/>
      <c r="V782" s="77"/>
      <c r="W782" s="75"/>
      <c r="X782" s="75"/>
      <c r="Y782" s="75"/>
      <c r="Z782" s="75"/>
      <c r="AA782" s="75"/>
      <c r="AB782" s="75"/>
      <c r="AC782" s="75"/>
      <c r="AD782" s="75"/>
    </row>
    <row r="783" spans="1:30" x14ac:dyDescent="0.25">
      <c r="A783" s="75"/>
      <c r="B783" s="75"/>
      <c r="C783" s="75"/>
      <c r="D783" s="75"/>
      <c r="E783" s="75"/>
      <c r="F783" s="75"/>
      <c r="G783" s="75"/>
      <c r="H783" s="75"/>
      <c r="I783" s="75"/>
      <c r="J783" s="75"/>
      <c r="K783" s="75"/>
      <c r="L783" s="75"/>
      <c r="M783" s="75"/>
      <c r="N783" s="75"/>
      <c r="O783" s="75"/>
      <c r="P783" s="77"/>
      <c r="Q783" s="77"/>
      <c r="R783" s="77"/>
      <c r="S783" s="77"/>
      <c r="T783" s="77"/>
      <c r="U783" s="77"/>
      <c r="V783" s="77"/>
      <c r="W783" s="75"/>
      <c r="X783" s="75"/>
      <c r="Y783" s="75"/>
      <c r="Z783" s="75"/>
      <c r="AA783" s="75"/>
      <c r="AB783" s="75"/>
      <c r="AC783" s="75"/>
      <c r="AD783" s="75"/>
    </row>
    <row r="784" spans="1:30" x14ac:dyDescent="0.25">
      <c r="A784" s="75"/>
      <c r="B784" s="75"/>
      <c r="C784" s="75"/>
      <c r="D784" s="75"/>
      <c r="E784" s="75"/>
      <c r="F784" s="75"/>
      <c r="G784" s="75"/>
      <c r="H784" s="75"/>
      <c r="I784" s="75"/>
      <c r="J784" s="75"/>
      <c r="K784" s="75"/>
      <c r="L784" s="75"/>
      <c r="M784" s="75"/>
      <c r="N784" s="75"/>
      <c r="O784" s="75"/>
      <c r="P784" s="77"/>
      <c r="Q784" s="77"/>
      <c r="R784" s="77"/>
      <c r="S784" s="77"/>
      <c r="T784" s="77"/>
      <c r="U784" s="77"/>
      <c r="V784" s="77"/>
      <c r="W784" s="75"/>
      <c r="X784" s="75"/>
      <c r="Y784" s="75"/>
      <c r="Z784" s="75"/>
      <c r="AA784" s="75"/>
      <c r="AB784" s="75"/>
      <c r="AC784" s="75"/>
      <c r="AD784" s="75"/>
    </row>
    <row r="785" spans="1:30" x14ac:dyDescent="0.25">
      <c r="A785" s="75"/>
      <c r="B785" s="75"/>
      <c r="C785" s="75"/>
      <c r="D785" s="75"/>
      <c r="E785" s="75"/>
      <c r="F785" s="75"/>
      <c r="G785" s="75"/>
      <c r="H785" s="75"/>
      <c r="I785" s="75"/>
      <c r="J785" s="75"/>
      <c r="K785" s="75"/>
      <c r="L785" s="75"/>
      <c r="M785" s="75"/>
      <c r="N785" s="75"/>
      <c r="O785" s="75"/>
      <c r="P785" s="77"/>
      <c r="Q785" s="77"/>
      <c r="R785" s="77"/>
      <c r="S785" s="77"/>
      <c r="T785" s="77"/>
      <c r="U785" s="77"/>
      <c r="V785" s="77"/>
      <c r="W785" s="75"/>
      <c r="X785" s="75"/>
      <c r="Y785" s="75"/>
      <c r="Z785" s="75"/>
      <c r="AA785" s="75"/>
      <c r="AB785" s="75"/>
      <c r="AC785" s="75"/>
      <c r="AD785" s="75"/>
    </row>
    <row r="786" spans="1:30" x14ac:dyDescent="0.25">
      <c r="A786" s="75"/>
      <c r="B786" s="75"/>
      <c r="C786" s="75"/>
      <c r="D786" s="75"/>
      <c r="E786" s="75"/>
      <c r="F786" s="75"/>
      <c r="G786" s="75"/>
      <c r="H786" s="75"/>
      <c r="I786" s="75"/>
      <c r="J786" s="75"/>
      <c r="K786" s="75"/>
      <c r="L786" s="75"/>
      <c r="M786" s="75"/>
      <c r="N786" s="75"/>
      <c r="O786" s="75"/>
      <c r="P786" s="77"/>
      <c r="Q786" s="77"/>
      <c r="R786" s="77"/>
      <c r="S786" s="77"/>
      <c r="T786" s="77"/>
      <c r="U786" s="77"/>
      <c r="V786" s="77"/>
      <c r="W786" s="75"/>
      <c r="X786" s="75"/>
      <c r="Y786" s="75"/>
      <c r="Z786" s="75"/>
      <c r="AA786" s="75"/>
      <c r="AB786" s="75"/>
      <c r="AC786" s="75"/>
      <c r="AD786" s="75"/>
    </row>
    <row r="787" spans="1:30" x14ac:dyDescent="0.25">
      <c r="A787" s="75"/>
      <c r="B787" s="75"/>
      <c r="C787" s="75"/>
      <c r="D787" s="75"/>
      <c r="E787" s="75"/>
      <c r="F787" s="75"/>
      <c r="G787" s="75"/>
      <c r="H787" s="75"/>
      <c r="I787" s="75"/>
      <c r="J787" s="75"/>
      <c r="K787" s="75"/>
      <c r="L787" s="75"/>
      <c r="M787" s="75"/>
      <c r="N787" s="75"/>
      <c r="O787" s="75"/>
      <c r="P787" s="77"/>
      <c r="Q787" s="77"/>
      <c r="R787" s="77"/>
      <c r="S787" s="77"/>
      <c r="T787" s="77"/>
      <c r="U787" s="77"/>
      <c r="V787" s="77"/>
      <c r="W787" s="75"/>
      <c r="X787" s="75"/>
      <c r="Y787" s="75"/>
      <c r="Z787" s="75"/>
      <c r="AA787" s="75"/>
      <c r="AB787" s="75"/>
      <c r="AC787" s="75"/>
      <c r="AD787" s="75"/>
    </row>
    <row r="788" spans="1:30" x14ac:dyDescent="0.25">
      <c r="A788" s="75"/>
      <c r="B788" s="75"/>
      <c r="C788" s="75"/>
      <c r="D788" s="75"/>
      <c r="E788" s="75"/>
      <c r="F788" s="75"/>
      <c r="G788" s="75"/>
      <c r="H788" s="75"/>
      <c r="I788" s="75"/>
      <c r="J788" s="75"/>
      <c r="K788" s="75"/>
      <c r="L788" s="75"/>
      <c r="M788" s="75"/>
      <c r="N788" s="75"/>
      <c r="O788" s="75"/>
      <c r="P788" s="77"/>
      <c r="Q788" s="77"/>
      <c r="R788" s="77"/>
      <c r="S788" s="77"/>
      <c r="T788" s="77"/>
      <c r="U788" s="77"/>
      <c r="V788" s="77"/>
      <c r="W788" s="75"/>
      <c r="X788" s="75"/>
      <c r="Y788" s="75"/>
      <c r="Z788" s="75"/>
      <c r="AA788" s="75"/>
      <c r="AB788" s="75"/>
      <c r="AC788" s="75"/>
      <c r="AD788" s="75"/>
    </row>
    <row r="789" spans="1:30" x14ac:dyDescent="0.25">
      <c r="A789" s="75"/>
      <c r="B789" s="75"/>
      <c r="C789" s="75"/>
      <c r="D789" s="75"/>
      <c r="E789" s="75"/>
      <c r="F789" s="75"/>
      <c r="G789" s="75"/>
      <c r="H789" s="75"/>
      <c r="I789" s="75"/>
      <c r="J789" s="75"/>
      <c r="K789" s="75"/>
      <c r="L789" s="75"/>
      <c r="M789" s="75"/>
      <c r="N789" s="75"/>
      <c r="O789" s="75"/>
      <c r="P789" s="77"/>
      <c r="Q789" s="77"/>
      <c r="R789" s="77"/>
      <c r="S789" s="77"/>
      <c r="T789" s="77"/>
      <c r="U789" s="77"/>
      <c r="V789" s="77"/>
      <c r="W789" s="75"/>
      <c r="X789" s="75"/>
      <c r="Y789" s="75"/>
      <c r="Z789" s="75"/>
      <c r="AA789" s="75"/>
      <c r="AB789" s="75"/>
      <c r="AC789" s="75"/>
      <c r="AD789" s="75"/>
    </row>
    <row r="790" spans="1:30" x14ac:dyDescent="0.25">
      <c r="A790" s="75"/>
      <c r="B790" s="75"/>
      <c r="C790" s="75"/>
      <c r="D790" s="75"/>
      <c r="E790" s="75"/>
      <c r="F790" s="75"/>
      <c r="G790" s="75"/>
      <c r="H790" s="75"/>
      <c r="I790" s="75"/>
      <c r="J790" s="75"/>
      <c r="K790" s="75"/>
      <c r="L790" s="75"/>
      <c r="M790" s="75"/>
      <c r="N790" s="75"/>
      <c r="O790" s="75"/>
      <c r="P790" s="77"/>
      <c r="Q790" s="77"/>
      <c r="R790" s="77"/>
      <c r="S790" s="77"/>
      <c r="T790" s="77"/>
      <c r="U790" s="77"/>
      <c r="V790" s="77"/>
      <c r="W790" s="75"/>
      <c r="X790" s="75"/>
      <c r="Y790" s="75"/>
      <c r="Z790" s="75"/>
      <c r="AA790" s="75"/>
      <c r="AB790" s="75"/>
      <c r="AC790" s="75"/>
      <c r="AD790" s="75"/>
    </row>
    <row r="791" spans="1:30" x14ac:dyDescent="0.25">
      <c r="A791" s="75"/>
      <c r="B791" s="75"/>
      <c r="C791" s="75"/>
      <c r="D791" s="75"/>
      <c r="E791" s="75"/>
      <c r="F791" s="75"/>
      <c r="G791" s="75"/>
      <c r="H791" s="75"/>
      <c r="I791" s="75"/>
      <c r="J791" s="75"/>
      <c r="K791" s="75"/>
      <c r="L791" s="75"/>
      <c r="M791" s="75"/>
      <c r="N791" s="75"/>
      <c r="O791" s="75"/>
      <c r="P791" s="77"/>
      <c r="Q791" s="77"/>
      <c r="R791" s="77"/>
      <c r="S791" s="77"/>
      <c r="T791" s="77"/>
      <c r="U791" s="77"/>
      <c r="V791" s="77"/>
      <c r="W791" s="75"/>
      <c r="X791" s="75"/>
      <c r="Y791" s="75"/>
      <c r="Z791" s="75"/>
      <c r="AA791" s="75"/>
      <c r="AB791" s="75"/>
      <c r="AC791" s="75"/>
      <c r="AD791" s="75"/>
    </row>
    <row r="792" spans="1:30" x14ac:dyDescent="0.25">
      <c r="A792" s="75"/>
      <c r="B792" s="75"/>
      <c r="C792" s="75"/>
      <c r="D792" s="75"/>
      <c r="E792" s="75"/>
      <c r="F792" s="75"/>
      <c r="G792" s="75"/>
      <c r="H792" s="75"/>
      <c r="I792" s="75"/>
      <c r="J792" s="75"/>
      <c r="K792" s="75"/>
      <c r="L792" s="75"/>
      <c r="M792" s="75"/>
      <c r="N792" s="75"/>
      <c r="O792" s="75"/>
      <c r="P792" s="77"/>
      <c r="Q792" s="77"/>
      <c r="R792" s="77"/>
      <c r="S792" s="77"/>
      <c r="T792" s="77"/>
      <c r="U792" s="77"/>
      <c r="V792" s="77"/>
      <c r="W792" s="75"/>
      <c r="X792" s="75"/>
      <c r="Y792" s="75"/>
      <c r="Z792" s="75"/>
      <c r="AA792" s="75"/>
      <c r="AB792" s="75"/>
      <c r="AC792" s="75"/>
      <c r="AD792" s="75"/>
    </row>
    <row r="793" spans="1:30" x14ac:dyDescent="0.25">
      <c r="A793" s="75"/>
      <c r="B793" s="75"/>
      <c r="C793" s="75"/>
      <c r="D793" s="75"/>
      <c r="E793" s="75"/>
      <c r="F793" s="75"/>
      <c r="G793" s="75"/>
      <c r="H793" s="75"/>
      <c r="I793" s="75"/>
      <c r="J793" s="75"/>
      <c r="K793" s="75"/>
      <c r="L793" s="75"/>
      <c r="M793" s="75"/>
      <c r="N793" s="75"/>
      <c r="O793" s="75"/>
      <c r="P793" s="77"/>
      <c r="Q793" s="77"/>
      <c r="R793" s="77"/>
      <c r="S793" s="77"/>
      <c r="T793" s="77"/>
      <c r="U793" s="77"/>
      <c r="V793" s="77"/>
      <c r="W793" s="75"/>
      <c r="X793" s="75"/>
      <c r="Y793" s="75"/>
      <c r="Z793" s="75"/>
      <c r="AA793" s="75"/>
      <c r="AB793" s="75"/>
      <c r="AC793" s="75"/>
      <c r="AD793" s="75"/>
    </row>
    <row r="794" spans="1:30" x14ac:dyDescent="0.25">
      <c r="A794" s="75"/>
      <c r="B794" s="75"/>
      <c r="C794" s="75"/>
      <c r="D794" s="75"/>
      <c r="E794" s="75"/>
      <c r="F794" s="75"/>
      <c r="G794" s="75"/>
      <c r="H794" s="75"/>
      <c r="I794" s="75"/>
      <c r="J794" s="75"/>
      <c r="K794" s="75"/>
      <c r="L794" s="75"/>
      <c r="M794" s="75"/>
      <c r="N794" s="75"/>
      <c r="O794" s="75"/>
      <c r="P794" s="77"/>
      <c r="Q794" s="77"/>
      <c r="R794" s="77"/>
      <c r="S794" s="77"/>
      <c r="T794" s="77"/>
      <c r="U794" s="77"/>
      <c r="V794" s="77"/>
      <c r="W794" s="75"/>
      <c r="X794" s="75"/>
      <c r="Y794" s="75"/>
      <c r="Z794" s="75"/>
      <c r="AA794" s="75"/>
      <c r="AB794" s="75"/>
      <c r="AC794" s="75"/>
      <c r="AD794" s="75"/>
    </row>
    <row r="795" spans="1:30" x14ac:dyDescent="0.25">
      <c r="A795" s="75"/>
      <c r="B795" s="75"/>
      <c r="C795" s="75"/>
      <c r="D795" s="75"/>
      <c r="E795" s="75"/>
      <c r="F795" s="75"/>
      <c r="G795" s="75"/>
      <c r="H795" s="75"/>
      <c r="I795" s="75"/>
      <c r="J795" s="75"/>
      <c r="K795" s="75"/>
      <c r="L795" s="75"/>
      <c r="M795" s="75"/>
      <c r="N795" s="75"/>
      <c r="O795" s="75"/>
      <c r="P795" s="77"/>
      <c r="Q795" s="77"/>
      <c r="R795" s="77"/>
      <c r="S795" s="77"/>
      <c r="T795" s="77"/>
      <c r="U795" s="77"/>
      <c r="V795" s="77"/>
      <c r="W795" s="75"/>
      <c r="X795" s="75"/>
      <c r="Y795" s="75"/>
      <c r="Z795" s="75"/>
      <c r="AA795" s="75"/>
      <c r="AB795" s="75"/>
      <c r="AC795" s="75"/>
      <c r="AD795" s="75"/>
    </row>
    <row r="796" spans="1:30" x14ac:dyDescent="0.25">
      <c r="A796" s="75"/>
      <c r="B796" s="75"/>
      <c r="C796" s="75"/>
      <c r="D796" s="75"/>
      <c r="E796" s="75"/>
      <c r="F796" s="75"/>
      <c r="G796" s="75"/>
      <c r="H796" s="75"/>
      <c r="I796" s="75"/>
      <c r="J796" s="75"/>
      <c r="K796" s="75"/>
      <c r="L796" s="75"/>
      <c r="M796" s="75"/>
      <c r="N796" s="75"/>
      <c r="O796" s="75"/>
      <c r="P796" s="77"/>
      <c r="Q796" s="77"/>
      <c r="R796" s="77"/>
      <c r="S796" s="77"/>
      <c r="T796" s="77"/>
      <c r="U796" s="77"/>
      <c r="V796" s="77"/>
      <c r="W796" s="75"/>
      <c r="X796" s="75"/>
      <c r="Y796" s="75"/>
      <c r="Z796" s="75"/>
      <c r="AA796" s="75"/>
      <c r="AB796" s="75"/>
      <c r="AC796" s="75"/>
      <c r="AD796" s="75"/>
    </row>
    <row r="797" spans="1:30" x14ac:dyDescent="0.25">
      <c r="A797" s="75"/>
      <c r="B797" s="75"/>
      <c r="C797" s="75"/>
      <c r="D797" s="75"/>
      <c r="E797" s="75"/>
      <c r="F797" s="75"/>
      <c r="G797" s="75"/>
      <c r="H797" s="75"/>
      <c r="I797" s="75"/>
      <c r="J797" s="75"/>
      <c r="K797" s="75"/>
      <c r="L797" s="75"/>
      <c r="M797" s="75"/>
      <c r="N797" s="75"/>
      <c r="O797" s="75"/>
      <c r="P797" s="77"/>
      <c r="Q797" s="77"/>
      <c r="R797" s="77"/>
      <c r="S797" s="77"/>
      <c r="T797" s="77"/>
      <c r="U797" s="77"/>
      <c r="V797" s="77"/>
      <c r="W797" s="75"/>
      <c r="X797" s="75"/>
      <c r="Y797" s="75"/>
      <c r="Z797" s="75"/>
      <c r="AA797" s="75"/>
      <c r="AB797" s="75"/>
      <c r="AC797" s="75"/>
      <c r="AD797" s="75"/>
    </row>
    <row r="798" spans="1:30" x14ac:dyDescent="0.25">
      <c r="A798" s="75"/>
      <c r="B798" s="75"/>
      <c r="C798" s="75"/>
      <c r="D798" s="75"/>
      <c r="E798" s="75"/>
      <c r="F798" s="75"/>
      <c r="G798" s="75"/>
      <c r="H798" s="75"/>
      <c r="I798" s="75"/>
      <c r="J798" s="75"/>
      <c r="K798" s="75"/>
      <c r="L798" s="75"/>
      <c r="M798" s="75"/>
      <c r="N798" s="75"/>
      <c r="O798" s="75"/>
      <c r="P798" s="77"/>
      <c r="Q798" s="77"/>
      <c r="R798" s="77"/>
      <c r="S798" s="77"/>
      <c r="T798" s="77"/>
      <c r="U798" s="77"/>
      <c r="V798" s="77"/>
      <c r="W798" s="75"/>
      <c r="X798" s="75"/>
      <c r="Y798" s="75"/>
      <c r="Z798" s="75"/>
      <c r="AA798" s="75"/>
      <c r="AB798" s="75"/>
      <c r="AC798" s="75"/>
      <c r="AD798" s="75"/>
    </row>
    <row r="799" spans="1:30" x14ac:dyDescent="0.25">
      <c r="A799" s="75"/>
      <c r="B799" s="75"/>
      <c r="C799" s="75"/>
      <c r="D799" s="75"/>
      <c r="E799" s="75"/>
      <c r="F799" s="75"/>
      <c r="G799" s="75"/>
      <c r="H799" s="75"/>
      <c r="I799" s="75"/>
      <c r="J799" s="75"/>
      <c r="K799" s="75"/>
      <c r="L799" s="75"/>
      <c r="M799" s="75"/>
      <c r="N799" s="75"/>
      <c r="O799" s="75"/>
      <c r="P799" s="77"/>
      <c r="Q799" s="77"/>
      <c r="R799" s="77"/>
      <c r="S799" s="77"/>
      <c r="T799" s="77"/>
      <c r="U799" s="77"/>
      <c r="V799" s="77"/>
      <c r="W799" s="75"/>
      <c r="X799" s="75"/>
      <c r="Y799" s="75"/>
      <c r="Z799" s="75"/>
      <c r="AA799" s="75"/>
      <c r="AB799" s="75"/>
      <c r="AC799" s="75"/>
      <c r="AD799" s="75"/>
    </row>
    <row r="800" spans="1:30" x14ac:dyDescent="0.25">
      <c r="A800" s="75"/>
      <c r="B800" s="75"/>
      <c r="C800" s="75"/>
      <c r="D800" s="75"/>
      <c r="E800" s="75"/>
      <c r="F800" s="75"/>
      <c r="G800" s="75"/>
      <c r="H800" s="75"/>
      <c r="I800" s="75"/>
      <c r="J800" s="75"/>
      <c r="K800" s="75"/>
      <c r="L800" s="75"/>
      <c r="M800" s="75"/>
      <c r="N800" s="75"/>
      <c r="O800" s="75"/>
      <c r="P800" s="77"/>
      <c r="Q800" s="77"/>
      <c r="R800" s="77"/>
      <c r="S800" s="77"/>
      <c r="T800" s="77"/>
      <c r="U800" s="77"/>
      <c r="V800" s="77"/>
      <c r="W800" s="75"/>
      <c r="X800" s="75"/>
      <c r="Y800" s="75"/>
      <c r="Z800" s="75"/>
      <c r="AA800" s="75"/>
      <c r="AB800" s="75"/>
      <c r="AC800" s="75"/>
      <c r="AD800" s="75"/>
    </row>
    <row r="801" spans="1:30" x14ac:dyDescent="0.25">
      <c r="A801" s="75"/>
      <c r="B801" s="75"/>
      <c r="C801" s="75"/>
      <c r="D801" s="75"/>
      <c r="E801" s="75"/>
      <c r="F801" s="75"/>
      <c r="G801" s="75"/>
      <c r="H801" s="75"/>
      <c r="I801" s="75"/>
      <c r="J801" s="75"/>
      <c r="K801" s="75"/>
      <c r="L801" s="75"/>
      <c r="M801" s="75"/>
      <c r="N801" s="75"/>
      <c r="O801" s="75"/>
      <c r="P801" s="77"/>
      <c r="Q801" s="77"/>
      <c r="R801" s="77"/>
      <c r="S801" s="77"/>
      <c r="T801" s="77"/>
      <c r="U801" s="77"/>
      <c r="V801" s="77"/>
      <c r="W801" s="75"/>
      <c r="X801" s="75"/>
      <c r="Y801" s="75"/>
      <c r="Z801" s="75"/>
      <c r="AA801" s="75"/>
      <c r="AB801" s="75"/>
      <c r="AC801" s="75"/>
      <c r="AD801" s="75"/>
    </row>
    <row r="802" spans="1:30" x14ac:dyDescent="0.25">
      <c r="A802" s="75"/>
      <c r="B802" s="75"/>
      <c r="C802" s="75"/>
      <c r="D802" s="75"/>
      <c r="E802" s="75"/>
      <c r="F802" s="75"/>
      <c r="G802" s="75"/>
      <c r="H802" s="75"/>
      <c r="I802" s="75"/>
      <c r="J802" s="75"/>
      <c r="K802" s="75"/>
      <c r="L802" s="75"/>
      <c r="M802" s="75"/>
      <c r="N802" s="75"/>
      <c r="O802" s="75"/>
      <c r="P802" s="77"/>
      <c r="Q802" s="77"/>
      <c r="R802" s="77"/>
      <c r="S802" s="77"/>
      <c r="T802" s="77"/>
      <c r="U802" s="77"/>
      <c r="V802" s="77"/>
      <c r="W802" s="75"/>
      <c r="X802" s="75"/>
      <c r="Y802" s="75"/>
      <c r="Z802" s="75"/>
      <c r="AA802" s="75"/>
      <c r="AB802" s="75"/>
      <c r="AC802" s="75"/>
      <c r="AD802" s="75"/>
    </row>
    <row r="803" spans="1:30" x14ac:dyDescent="0.25">
      <c r="A803" s="75"/>
      <c r="B803" s="75"/>
      <c r="C803" s="75"/>
      <c r="D803" s="75"/>
      <c r="E803" s="75"/>
      <c r="F803" s="75"/>
      <c r="G803" s="75"/>
      <c r="H803" s="75"/>
      <c r="I803" s="75"/>
      <c r="J803" s="75"/>
      <c r="K803" s="75"/>
      <c r="L803" s="75"/>
      <c r="M803" s="75"/>
      <c r="N803" s="75"/>
      <c r="O803" s="75"/>
      <c r="P803" s="77"/>
      <c r="Q803" s="77"/>
      <c r="R803" s="77"/>
      <c r="S803" s="77"/>
      <c r="T803" s="77"/>
      <c r="U803" s="77"/>
      <c r="V803" s="77"/>
      <c r="W803" s="75"/>
      <c r="X803" s="75"/>
      <c r="Y803" s="75"/>
      <c r="Z803" s="75"/>
      <c r="AA803" s="75"/>
      <c r="AB803" s="75"/>
      <c r="AC803" s="75"/>
      <c r="AD803" s="75"/>
    </row>
    <row r="804" spans="1:30" x14ac:dyDescent="0.25">
      <c r="A804" s="75"/>
      <c r="B804" s="75"/>
      <c r="C804" s="75"/>
      <c r="D804" s="75"/>
      <c r="E804" s="75"/>
      <c r="F804" s="75"/>
      <c r="G804" s="75"/>
      <c r="H804" s="75"/>
      <c r="I804" s="75"/>
      <c r="J804" s="75"/>
      <c r="K804" s="75"/>
      <c r="L804" s="75"/>
      <c r="M804" s="75"/>
      <c r="N804" s="75"/>
      <c r="O804" s="75"/>
      <c r="P804" s="77"/>
      <c r="Q804" s="77"/>
      <c r="R804" s="77"/>
      <c r="S804" s="77"/>
      <c r="T804" s="77"/>
      <c r="U804" s="77"/>
      <c r="V804" s="77"/>
      <c r="W804" s="75"/>
      <c r="X804" s="75"/>
      <c r="Y804" s="75"/>
      <c r="Z804" s="75"/>
      <c r="AA804" s="75"/>
      <c r="AB804" s="75"/>
      <c r="AC804" s="75"/>
      <c r="AD804" s="75"/>
    </row>
    <row r="805" spans="1:30" x14ac:dyDescent="0.25">
      <c r="A805" s="75"/>
      <c r="B805" s="75"/>
      <c r="C805" s="75"/>
      <c r="D805" s="75"/>
      <c r="E805" s="75"/>
      <c r="F805" s="75"/>
      <c r="G805" s="75"/>
      <c r="H805" s="75"/>
      <c r="I805" s="75"/>
      <c r="J805" s="75"/>
      <c r="K805" s="75"/>
      <c r="L805" s="75"/>
      <c r="M805" s="75"/>
      <c r="N805" s="75"/>
      <c r="O805" s="75"/>
      <c r="P805" s="77"/>
      <c r="Q805" s="77"/>
      <c r="R805" s="77"/>
      <c r="S805" s="77"/>
      <c r="T805" s="77"/>
      <c r="U805" s="77"/>
      <c r="V805" s="77"/>
      <c r="W805" s="75"/>
      <c r="X805" s="75"/>
      <c r="Y805" s="75"/>
      <c r="Z805" s="75"/>
      <c r="AA805" s="75"/>
      <c r="AB805" s="75"/>
      <c r="AC805" s="75"/>
      <c r="AD805" s="75"/>
    </row>
    <row r="806" spans="1:30" x14ac:dyDescent="0.25">
      <c r="A806" s="75"/>
      <c r="B806" s="75"/>
      <c r="C806" s="75"/>
      <c r="D806" s="75"/>
      <c r="E806" s="75"/>
      <c r="F806" s="75"/>
      <c r="G806" s="75"/>
      <c r="H806" s="75"/>
      <c r="I806" s="75"/>
      <c r="J806" s="75"/>
      <c r="K806" s="75"/>
      <c r="L806" s="75"/>
      <c r="M806" s="75"/>
      <c r="N806" s="75"/>
      <c r="O806" s="75"/>
      <c r="P806" s="77"/>
      <c r="Q806" s="77"/>
      <c r="R806" s="77"/>
      <c r="S806" s="77"/>
      <c r="T806" s="77"/>
      <c r="U806" s="77"/>
      <c r="V806" s="77"/>
      <c r="W806" s="75"/>
      <c r="X806" s="75"/>
      <c r="Y806" s="75"/>
      <c r="Z806" s="75"/>
      <c r="AA806" s="75"/>
      <c r="AB806" s="75"/>
      <c r="AC806" s="75"/>
      <c r="AD806" s="75"/>
    </row>
    <row r="807" spans="1:30" x14ac:dyDescent="0.25">
      <c r="A807" s="75"/>
      <c r="B807" s="75"/>
      <c r="C807" s="75"/>
      <c r="D807" s="75"/>
      <c r="E807" s="75"/>
      <c r="F807" s="75"/>
      <c r="G807" s="75"/>
      <c r="H807" s="75"/>
      <c r="I807" s="75"/>
      <c r="J807" s="75"/>
      <c r="K807" s="75"/>
      <c r="L807" s="75"/>
      <c r="M807" s="75"/>
      <c r="N807" s="75"/>
      <c r="O807" s="75"/>
      <c r="P807" s="77"/>
      <c r="Q807" s="77"/>
      <c r="R807" s="77"/>
      <c r="S807" s="77"/>
      <c r="T807" s="77"/>
      <c r="U807" s="77"/>
      <c r="V807" s="77"/>
      <c r="W807" s="75"/>
      <c r="X807" s="75"/>
      <c r="Y807" s="75"/>
      <c r="Z807" s="75"/>
      <c r="AA807" s="75"/>
      <c r="AB807" s="75"/>
      <c r="AC807" s="75"/>
      <c r="AD807" s="75"/>
    </row>
    <row r="808" spans="1:30" x14ac:dyDescent="0.25">
      <c r="A808" s="75"/>
      <c r="B808" s="75"/>
      <c r="C808" s="75"/>
      <c r="D808" s="75"/>
      <c r="E808" s="75"/>
      <c r="F808" s="75"/>
      <c r="G808" s="75"/>
      <c r="H808" s="75"/>
      <c r="I808" s="75"/>
      <c r="J808" s="75"/>
      <c r="K808" s="75"/>
      <c r="L808" s="75"/>
      <c r="M808" s="75"/>
      <c r="N808" s="75"/>
      <c r="O808" s="75"/>
      <c r="P808" s="77"/>
      <c r="Q808" s="77"/>
      <c r="R808" s="77"/>
      <c r="S808" s="77"/>
      <c r="T808" s="77"/>
      <c r="U808" s="77"/>
      <c r="V808" s="77"/>
      <c r="W808" s="75"/>
      <c r="X808" s="75"/>
      <c r="Y808" s="75"/>
      <c r="Z808" s="75"/>
      <c r="AA808" s="75"/>
      <c r="AB808" s="75"/>
      <c r="AC808" s="75"/>
      <c r="AD808" s="75"/>
    </row>
    <row r="809" spans="1:30" x14ac:dyDescent="0.25">
      <c r="A809" s="75"/>
      <c r="B809" s="75"/>
      <c r="C809" s="75"/>
      <c r="D809" s="75"/>
      <c r="E809" s="75"/>
      <c r="F809" s="75"/>
      <c r="G809" s="75"/>
      <c r="H809" s="75"/>
      <c r="I809" s="75"/>
      <c r="J809" s="75"/>
      <c r="K809" s="75"/>
      <c r="L809" s="75"/>
      <c r="M809" s="75"/>
      <c r="N809" s="75"/>
      <c r="O809" s="75"/>
      <c r="P809" s="77"/>
      <c r="Q809" s="77"/>
      <c r="R809" s="77"/>
      <c r="S809" s="77"/>
      <c r="T809" s="77"/>
      <c r="U809" s="77"/>
      <c r="V809" s="77"/>
      <c r="W809" s="75"/>
      <c r="X809" s="75"/>
      <c r="Y809" s="75"/>
      <c r="Z809" s="75"/>
      <c r="AA809" s="75"/>
      <c r="AB809" s="75"/>
      <c r="AC809" s="75"/>
      <c r="AD809" s="75"/>
    </row>
    <row r="810" spans="1:30" x14ac:dyDescent="0.25">
      <c r="A810" s="75"/>
      <c r="B810" s="75"/>
      <c r="C810" s="75"/>
      <c r="D810" s="75"/>
      <c r="E810" s="75"/>
      <c r="F810" s="75"/>
      <c r="G810" s="75"/>
      <c r="H810" s="75"/>
      <c r="I810" s="75"/>
      <c r="J810" s="75"/>
      <c r="K810" s="75"/>
      <c r="L810" s="75"/>
      <c r="M810" s="75"/>
      <c r="N810" s="75"/>
      <c r="O810" s="75"/>
      <c r="P810" s="77"/>
      <c r="Q810" s="77"/>
      <c r="R810" s="77"/>
      <c r="S810" s="77"/>
      <c r="T810" s="77"/>
      <c r="U810" s="77"/>
      <c r="V810" s="77"/>
      <c r="W810" s="75"/>
      <c r="X810" s="75"/>
      <c r="Y810" s="75"/>
      <c r="Z810" s="75"/>
      <c r="AA810" s="75"/>
      <c r="AB810" s="75"/>
      <c r="AC810" s="75"/>
      <c r="AD810" s="75"/>
    </row>
    <row r="811" spans="1:30" x14ac:dyDescent="0.25">
      <c r="A811" s="75"/>
      <c r="B811" s="75"/>
      <c r="C811" s="75"/>
      <c r="D811" s="75"/>
      <c r="E811" s="75"/>
      <c r="F811" s="75"/>
      <c r="G811" s="75"/>
      <c r="H811" s="75"/>
      <c r="I811" s="75"/>
      <c r="J811" s="75"/>
      <c r="K811" s="75"/>
      <c r="L811" s="75"/>
      <c r="M811" s="75"/>
      <c r="N811" s="75"/>
      <c r="O811" s="75"/>
      <c r="P811" s="77"/>
      <c r="Q811" s="77"/>
      <c r="R811" s="77"/>
      <c r="S811" s="77"/>
      <c r="T811" s="77"/>
      <c r="U811" s="77"/>
      <c r="V811" s="77"/>
      <c r="W811" s="75"/>
      <c r="X811" s="75"/>
      <c r="Y811" s="75"/>
      <c r="Z811" s="75"/>
      <c r="AA811" s="75"/>
      <c r="AB811" s="75"/>
      <c r="AC811" s="75"/>
      <c r="AD811" s="75"/>
    </row>
    <row r="812" spans="1:30" x14ac:dyDescent="0.25">
      <c r="A812" s="75"/>
      <c r="B812" s="75"/>
      <c r="C812" s="75"/>
      <c r="D812" s="75"/>
      <c r="E812" s="75"/>
      <c r="F812" s="75"/>
      <c r="G812" s="75"/>
      <c r="H812" s="75"/>
      <c r="I812" s="75"/>
      <c r="J812" s="75"/>
      <c r="K812" s="75"/>
      <c r="L812" s="75"/>
      <c r="M812" s="75"/>
      <c r="N812" s="75"/>
      <c r="O812" s="75"/>
      <c r="P812" s="77"/>
      <c r="Q812" s="77"/>
      <c r="R812" s="77"/>
      <c r="S812" s="77"/>
      <c r="T812" s="77"/>
      <c r="U812" s="77"/>
      <c r="V812" s="77"/>
      <c r="W812" s="75"/>
      <c r="X812" s="75"/>
      <c r="Y812" s="75"/>
      <c r="Z812" s="75"/>
      <c r="AA812" s="75"/>
      <c r="AB812" s="75"/>
      <c r="AC812" s="75"/>
      <c r="AD812" s="75"/>
    </row>
    <row r="813" spans="1:30" x14ac:dyDescent="0.25">
      <c r="A813" s="75"/>
      <c r="B813" s="75"/>
      <c r="C813" s="75"/>
      <c r="D813" s="75"/>
      <c r="E813" s="75"/>
      <c r="F813" s="75"/>
      <c r="G813" s="75"/>
      <c r="H813" s="75"/>
      <c r="I813" s="75"/>
      <c r="J813" s="75"/>
      <c r="K813" s="75"/>
      <c r="L813" s="75"/>
      <c r="M813" s="75"/>
      <c r="N813" s="75"/>
      <c r="O813" s="75"/>
      <c r="P813" s="77"/>
      <c r="Q813" s="77"/>
      <c r="R813" s="77"/>
      <c r="S813" s="77"/>
      <c r="T813" s="77"/>
      <c r="U813" s="77"/>
      <c r="V813" s="77"/>
      <c r="W813" s="75"/>
      <c r="X813" s="75"/>
      <c r="Y813" s="75"/>
      <c r="Z813" s="75"/>
      <c r="AA813" s="75"/>
      <c r="AB813" s="75"/>
      <c r="AC813" s="75"/>
      <c r="AD813" s="75"/>
    </row>
    <row r="814" spans="1:30" x14ac:dyDescent="0.25">
      <c r="A814" s="75"/>
      <c r="B814" s="75"/>
      <c r="C814" s="75"/>
      <c r="D814" s="75"/>
      <c r="E814" s="75"/>
      <c r="F814" s="75"/>
      <c r="G814" s="75"/>
      <c r="H814" s="75"/>
      <c r="I814" s="75"/>
      <c r="J814" s="75"/>
      <c r="K814" s="75"/>
      <c r="L814" s="75"/>
      <c r="M814" s="75"/>
      <c r="N814" s="75"/>
      <c r="O814" s="75"/>
      <c r="P814" s="77"/>
      <c r="Q814" s="77"/>
      <c r="R814" s="77"/>
      <c r="S814" s="77"/>
      <c r="T814" s="77"/>
      <c r="U814" s="77"/>
      <c r="V814" s="77"/>
      <c r="W814" s="75"/>
      <c r="X814" s="75"/>
      <c r="Y814" s="75"/>
      <c r="Z814" s="75"/>
      <c r="AA814" s="75"/>
      <c r="AB814" s="75"/>
      <c r="AC814" s="75"/>
      <c r="AD814" s="75"/>
    </row>
    <row r="815" spans="1:30" x14ac:dyDescent="0.25">
      <c r="A815" s="75"/>
      <c r="B815" s="75"/>
      <c r="C815" s="75"/>
      <c r="D815" s="75"/>
      <c r="E815" s="75"/>
      <c r="F815" s="75"/>
      <c r="G815" s="75"/>
      <c r="H815" s="75"/>
      <c r="I815" s="75"/>
      <c r="J815" s="75"/>
      <c r="K815" s="75"/>
      <c r="L815" s="75"/>
      <c r="M815" s="75"/>
      <c r="N815" s="75"/>
      <c r="O815" s="75"/>
      <c r="P815" s="77"/>
      <c r="Q815" s="77"/>
      <c r="R815" s="77"/>
      <c r="S815" s="77"/>
      <c r="T815" s="77"/>
      <c r="U815" s="77"/>
      <c r="V815" s="77"/>
      <c r="W815" s="75"/>
      <c r="X815" s="75"/>
      <c r="Y815" s="75"/>
      <c r="Z815" s="75"/>
      <c r="AA815" s="75"/>
      <c r="AB815" s="75"/>
      <c r="AC815" s="75"/>
      <c r="AD815" s="75"/>
    </row>
    <row r="816" spans="1:30" x14ac:dyDescent="0.25">
      <c r="A816" s="75"/>
      <c r="B816" s="75"/>
      <c r="C816" s="75"/>
      <c r="D816" s="75"/>
      <c r="E816" s="75"/>
      <c r="F816" s="75"/>
      <c r="G816" s="75"/>
      <c r="H816" s="75"/>
      <c r="I816" s="75"/>
      <c r="J816" s="75"/>
      <c r="K816" s="75"/>
      <c r="L816" s="75"/>
      <c r="M816" s="75"/>
      <c r="N816" s="75"/>
      <c r="O816" s="75"/>
      <c r="P816" s="77"/>
      <c r="Q816" s="77"/>
      <c r="R816" s="77"/>
      <c r="S816" s="77"/>
      <c r="T816" s="77"/>
      <c r="U816" s="77"/>
      <c r="V816" s="77"/>
      <c r="W816" s="75"/>
      <c r="X816" s="75"/>
      <c r="Y816" s="75"/>
      <c r="Z816" s="75"/>
      <c r="AA816" s="75"/>
      <c r="AB816" s="75"/>
      <c r="AC816" s="75"/>
      <c r="AD816" s="75"/>
    </row>
    <row r="817" spans="1:30" x14ac:dyDescent="0.25">
      <c r="A817" s="75"/>
      <c r="B817" s="75"/>
      <c r="C817" s="75"/>
      <c r="D817" s="75"/>
      <c r="E817" s="75"/>
      <c r="F817" s="75"/>
      <c r="G817" s="75"/>
      <c r="H817" s="75"/>
      <c r="I817" s="75"/>
      <c r="J817" s="75"/>
      <c r="K817" s="75"/>
      <c r="L817" s="75"/>
      <c r="M817" s="75"/>
      <c r="N817" s="75"/>
      <c r="O817" s="75"/>
      <c r="P817" s="77"/>
      <c r="Q817" s="77"/>
      <c r="R817" s="77"/>
      <c r="S817" s="77"/>
      <c r="T817" s="77"/>
      <c r="U817" s="77"/>
      <c r="V817" s="77"/>
      <c r="W817" s="75"/>
      <c r="X817" s="75"/>
      <c r="Y817" s="75"/>
      <c r="Z817" s="75"/>
      <c r="AA817" s="75"/>
      <c r="AB817" s="75"/>
      <c r="AC817" s="75"/>
      <c r="AD817" s="75"/>
    </row>
    <row r="818" spans="1:30" x14ac:dyDescent="0.25">
      <c r="A818" s="75"/>
      <c r="B818" s="75"/>
      <c r="C818" s="75"/>
      <c r="D818" s="75"/>
      <c r="E818" s="75"/>
      <c r="F818" s="75"/>
      <c r="G818" s="75"/>
      <c r="H818" s="75"/>
      <c r="I818" s="75"/>
      <c r="J818" s="75"/>
      <c r="K818" s="75"/>
      <c r="L818" s="75"/>
      <c r="M818" s="75"/>
      <c r="N818" s="75"/>
      <c r="O818" s="75"/>
      <c r="P818" s="77"/>
      <c r="Q818" s="77"/>
      <c r="R818" s="77"/>
      <c r="S818" s="77"/>
      <c r="T818" s="77"/>
      <c r="U818" s="77"/>
      <c r="V818" s="77"/>
      <c r="W818" s="75"/>
      <c r="X818" s="75"/>
      <c r="Y818" s="75"/>
      <c r="Z818" s="75"/>
      <c r="AA818" s="75"/>
      <c r="AB818" s="75"/>
      <c r="AC818" s="75"/>
      <c r="AD818" s="75"/>
    </row>
    <row r="819" spans="1:30" x14ac:dyDescent="0.25">
      <c r="A819" s="75"/>
      <c r="B819" s="75"/>
      <c r="C819" s="75"/>
      <c r="D819" s="75"/>
      <c r="E819" s="75"/>
      <c r="F819" s="75"/>
      <c r="G819" s="75"/>
      <c r="H819" s="75"/>
      <c r="I819" s="75"/>
      <c r="J819" s="75"/>
      <c r="K819" s="75"/>
      <c r="L819" s="75"/>
      <c r="M819" s="75"/>
      <c r="N819" s="75"/>
      <c r="O819" s="75"/>
      <c r="P819" s="77"/>
      <c r="Q819" s="77"/>
      <c r="R819" s="77"/>
      <c r="S819" s="77"/>
      <c r="T819" s="77"/>
      <c r="U819" s="77"/>
      <c r="V819" s="77"/>
      <c r="W819" s="75"/>
      <c r="X819" s="75"/>
      <c r="Y819" s="75"/>
      <c r="Z819" s="75"/>
      <c r="AA819" s="75"/>
      <c r="AB819" s="75"/>
      <c r="AC819" s="75"/>
      <c r="AD819" s="75"/>
    </row>
    <row r="820" spans="1:30" x14ac:dyDescent="0.25">
      <c r="A820" s="75"/>
      <c r="B820" s="75"/>
      <c r="C820" s="75"/>
      <c r="D820" s="75"/>
      <c r="E820" s="75"/>
      <c r="F820" s="75"/>
      <c r="G820" s="75"/>
      <c r="H820" s="75"/>
      <c r="I820" s="75"/>
      <c r="J820" s="75"/>
      <c r="K820" s="75"/>
      <c r="L820" s="75"/>
      <c r="M820" s="75"/>
      <c r="N820" s="75"/>
      <c r="O820" s="75"/>
      <c r="P820" s="77"/>
      <c r="Q820" s="77"/>
      <c r="R820" s="77"/>
      <c r="S820" s="77"/>
      <c r="T820" s="77"/>
      <c r="U820" s="77"/>
      <c r="V820" s="77"/>
      <c r="W820" s="75"/>
      <c r="X820" s="75"/>
      <c r="Y820" s="75"/>
      <c r="Z820" s="75"/>
      <c r="AA820" s="75"/>
      <c r="AB820" s="75"/>
      <c r="AC820" s="75"/>
      <c r="AD820" s="75"/>
    </row>
    <row r="821" spans="1:30" x14ac:dyDescent="0.25">
      <c r="A821" s="75"/>
      <c r="B821" s="75"/>
      <c r="C821" s="75"/>
      <c r="D821" s="75"/>
      <c r="E821" s="75"/>
      <c r="F821" s="75"/>
      <c r="G821" s="75"/>
      <c r="H821" s="75"/>
      <c r="I821" s="75"/>
      <c r="J821" s="75"/>
      <c r="K821" s="75"/>
      <c r="L821" s="75"/>
      <c r="M821" s="75"/>
      <c r="N821" s="75"/>
      <c r="O821" s="75"/>
      <c r="P821" s="77"/>
      <c r="Q821" s="77"/>
      <c r="R821" s="77"/>
      <c r="S821" s="77"/>
      <c r="T821" s="77"/>
      <c r="U821" s="77"/>
      <c r="V821" s="77"/>
      <c r="W821" s="75"/>
      <c r="X821" s="75"/>
      <c r="Y821" s="75"/>
      <c r="Z821" s="75"/>
      <c r="AA821" s="75"/>
      <c r="AB821" s="75"/>
      <c r="AC821" s="75"/>
      <c r="AD821" s="75"/>
    </row>
    <row r="822" spans="1:30" x14ac:dyDescent="0.25">
      <c r="A822" s="75"/>
      <c r="B822" s="75"/>
      <c r="C822" s="75"/>
      <c r="D822" s="75"/>
      <c r="E822" s="75"/>
      <c r="F822" s="75"/>
      <c r="G822" s="75"/>
      <c r="H822" s="75"/>
      <c r="I822" s="75"/>
      <c r="J822" s="75"/>
      <c r="K822" s="75"/>
      <c r="L822" s="75"/>
      <c r="M822" s="75"/>
      <c r="N822" s="75"/>
      <c r="O822" s="75"/>
      <c r="P822" s="77"/>
      <c r="Q822" s="77"/>
      <c r="R822" s="77"/>
      <c r="S822" s="77"/>
      <c r="T822" s="77"/>
      <c r="U822" s="77"/>
      <c r="V822" s="77"/>
      <c r="W822" s="75"/>
      <c r="X822" s="75"/>
      <c r="Y822" s="75"/>
      <c r="Z822" s="75"/>
      <c r="AA822" s="75"/>
      <c r="AB822" s="75"/>
      <c r="AC822" s="75"/>
      <c r="AD822" s="75"/>
    </row>
    <row r="823" spans="1:30" x14ac:dyDescent="0.25">
      <c r="A823" s="75"/>
      <c r="B823" s="75"/>
      <c r="C823" s="75"/>
      <c r="D823" s="75"/>
      <c r="E823" s="75"/>
      <c r="F823" s="75"/>
      <c r="G823" s="75"/>
      <c r="H823" s="75"/>
      <c r="I823" s="75"/>
      <c r="J823" s="75"/>
      <c r="K823" s="75"/>
      <c r="L823" s="75"/>
      <c r="M823" s="75"/>
      <c r="N823" s="75"/>
      <c r="O823" s="75"/>
      <c r="P823" s="77"/>
      <c r="Q823" s="77"/>
      <c r="R823" s="77"/>
      <c r="S823" s="77"/>
      <c r="T823" s="77"/>
      <c r="U823" s="77"/>
      <c r="V823" s="77"/>
      <c r="W823" s="75"/>
      <c r="X823" s="75"/>
      <c r="Y823" s="75"/>
      <c r="Z823" s="75"/>
      <c r="AA823" s="75"/>
      <c r="AB823" s="75"/>
      <c r="AC823" s="75"/>
      <c r="AD823" s="75"/>
    </row>
    <row r="824" spans="1:30" x14ac:dyDescent="0.25">
      <c r="A824" s="75"/>
      <c r="B824" s="75"/>
      <c r="C824" s="75"/>
      <c r="D824" s="75"/>
      <c r="E824" s="75"/>
      <c r="F824" s="75"/>
      <c r="G824" s="75"/>
      <c r="H824" s="75"/>
      <c r="I824" s="75"/>
      <c r="J824" s="75"/>
      <c r="K824" s="75"/>
      <c r="L824" s="75"/>
      <c r="M824" s="75"/>
      <c r="N824" s="75"/>
      <c r="O824" s="75"/>
      <c r="P824" s="77"/>
      <c r="Q824" s="77"/>
      <c r="R824" s="77"/>
      <c r="S824" s="77"/>
      <c r="T824" s="77"/>
      <c r="U824" s="77"/>
      <c r="V824" s="77"/>
      <c r="W824" s="75"/>
      <c r="X824" s="75"/>
      <c r="Y824" s="75"/>
      <c r="Z824" s="75"/>
      <c r="AA824" s="75"/>
      <c r="AB824" s="75"/>
      <c r="AC824" s="75"/>
      <c r="AD824" s="75"/>
    </row>
    <row r="825" spans="1:30" x14ac:dyDescent="0.25">
      <c r="A825" s="75"/>
      <c r="B825" s="75"/>
      <c r="C825" s="75"/>
      <c r="D825" s="75"/>
      <c r="E825" s="75"/>
      <c r="F825" s="75"/>
      <c r="G825" s="75"/>
      <c r="H825" s="75"/>
      <c r="I825" s="75"/>
      <c r="J825" s="75"/>
      <c r="K825" s="75"/>
      <c r="L825" s="75"/>
      <c r="M825" s="75"/>
      <c r="N825" s="75"/>
      <c r="O825" s="75"/>
      <c r="P825" s="77"/>
      <c r="Q825" s="77"/>
      <c r="R825" s="77"/>
      <c r="S825" s="77"/>
      <c r="T825" s="77"/>
      <c r="U825" s="77"/>
      <c r="V825" s="77"/>
      <c r="W825" s="75"/>
      <c r="X825" s="75"/>
      <c r="Y825" s="75"/>
      <c r="Z825" s="75"/>
      <c r="AA825" s="75"/>
      <c r="AB825" s="75"/>
      <c r="AC825" s="75"/>
      <c r="AD825" s="75"/>
    </row>
    <row r="826" spans="1:30" x14ac:dyDescent="0.25">
      <c r="A826" s="75"/>
      <c r="B826" s="75"/>
      <c r="C826" s="75"/>
      <c r="D826" s="75"/>
      <c r="E826" s="75"/>
      <c r="F826" s="75"/>
      <c r="G826" s="75"/>
      <c r="H826" s="75"/>
      <c r="I826" s="75"/>
      <c r="J826" s="75"/>
      <c r="K826" s="75"/>
      <c r="L826" s="75"/>
      <c r="M826" s="75"/>
      <c r="N826" s="75"/>
      <c r="O826" s="75"/>
      <c r="P826" s="77"/>
      <c r="Q826" s="77"/>
      <c r="R826" s="77"/>
      <c r="S826" s="77"/>
      <c r="T826" s="77"/>
      <c r="U826" s="77"/>
      <c r="V826" s="77"/>
      <c r="W826" s="75"/>
      <c r="X826" s="75"/>
      <c r="Y826" s="75"/>
      <c r="Z826" s="75"/>
      <c r="AA826" s="75"/>
      <c r="AB826" s="75"/>
      <c r="AC826" s="75"/>
      <c r="AD826" s="75"/>
    </row>
    <row r="827" spans="1:30" x14ac:dyDescent="0.25">
      <c r="A827" s="75"/>
      <c r="B827" s="75"/>
      <c r="C827" s="75"/>
      <c r="D827" s="75"/>
      <c r="E827" s="75"/>
      <c r="F827" s="75"/>
      <c r="G827" s="75"/>
      <c r="H827" s="75"/>
      <c r="I827" s="75"/>
      <c r="J827" s="75"/>
      <c r="K827" s="75"/>
      <c r="L827" s="75"/>
      <c r="M827" s="75"/>
      <c r="N827" s="75"/>
      <c r="O827" s="75"/>
      <c r="P827" s="77"/>
      <c r="Q827" s="77"/>
      <c r="R827" s="77"/>
      <c r="S827" s="77"/>
      <c r="T827" s="77"/>
      <c r="U827" s="77"/>
      <c r="V827" s="77"/>
      <c r="W827" s="75"/>
      <c r="X827" s="75"/>
      <c r="Y827" s="75"/>
      <c r="Z827" s="75"/>
      <c r="AA827" s="75"/>
      <c r="AB827" s="75"/>
      <c r="AC827" s="75"/>
      <c r="AD827" s="75"/>
    </row>
    <row r="828" spans="1:30" x14ac:dyDescent="0.25">
      <c r="A828" s="75"/>
      <c r="B828" s="75"/>
      <c r="C828" s="75"/>
      <c r="D828" s="75"/>
      <c r="E828" s="75"/>
      <c r="F828" s="75"/>
      <c r="G828" s="75"/>
      <c r="H828" s="75"/>
      <c r="I828" s="75"/>
      <c r="J828" s="75"/>
      <c r="K828" s="75"/>
      <c r="L828" s="75"/>
      <c r="M828" s="75"/>
      <c r="N828" s="75"/>
      <c r="O828" s="75"/>
      <c r="P828" s="77"/>
      <c r="Q828" s="77"/>
      <c r="R828" s="77"/>
      <c r="S828" s="77"/>
      <c r="T828" s="77"/>
      <c r="U828" s="77"/>
      <c r="V828" s="77"/>
      <c r="W828" s="75"/>
      <c r="X828" s="75"/>
      <c r="Y828" s="75"/>
      <c r="Z828" s="75"/>
      <c r="AA828" s="75"/>
      <c r="AB828" s="75"/>
      <c r="AC828" s="75"/>
      <c r="AD828" s="75"/>
    </row>
    <row r="829" spans="1:30" x14ac:dyDescent="0.25">
      <c r="A829" s="75"/>
      <c r="B829" s="75"/>
      <c r="C829" s="75"/>
      <c r="D829" s="75"/>
      <c r="E829" s="75"/>
      <c r="F829" s="75"/>
      <c r="G829" s="75"/>
      <c r="H829" s="75"/>
      <c r="I829" s="75"/>
      <c r="J829" s="75"/>
      <c r="K829" s="75"/>
      <c r="L829" s="75"/>
      <c r="M829" s="75"/>
      <c r="N829" s="75"/>
      <c r="O829" s="75"/>
      <c r="P829" s="77"/>
      <c r="Q829" s="77"/>
      <c r="R829" s="77"/>
      <c r="S829" s="77"/>
      <c r="T829" s="77"/>
      <c r="U829" s="77"/>
      <c r="V829" s="77"/>
      <c r="W829" s="75"/>
      <c r="X829" s="75"/>
      <c r="Y829" s="75"/>
      <c r="Z829" s="75"/>
      <c r="AA829" s="75"/>
      <c r="AB829" s="75"/>
      <c r="AC829" s="75"/>
      <c r="AD829" s="75"/>
    </row>
    <row r="830" spans="1:30" x14ac:dyDescent="0.25">
      <c r="A830" s="75"/>
      <c r="B830" s="75"/>
      <c r="C830" s="75"/>
      <c r="D830" s="75"/>
      <c r="E830" s="75"/>
      <c r="F830" s="75"/>
      <c r="G830" s="75"/>
      <c r="H830" s="75"/>
      <c r="I830" s="75"/>
      <c r="J830" s="75"/>
      <c r="K830" s="75"/>
      <c r="L830" s="75"/>
      <c r="M830" s="75"/>
      <c r="N830" s="75"/>
      <c r="O830" s="75"/>
      <c r="P830" s="77"/>
      <c r="Q830" s="77"/>
      <c r="R830" s="77"/>
      <c r="S830" s="77"/>
      <c r="T830" s="77"/>
      <c r="U830" s="77"/>
      <c r="V830" s="77"/>
      <c r="W830" s="75"/>
      <c r="X830" s="75"/>
      <c r="Y830" s="75"/>
      <c r="Z830" s="75"/>
      <c r="AA830" s="75"/>
      <c r="AB830" s="75"/>
      <c r="AC830" s="75"/>
      <c r="AD830" s="75"/>
    </row>
    <row r="831" spans="1:30" x14ac:dyDescent="0.25">
      <c r="A831" s="75"/>
      <c r="B831" s="75"/>
      <c r="C831" s="75"/>
      <c r="D831" s="75"/>
      <c r="E831" s="75"/>
      <c r="F831" s="75"/>
      <c r="G831" s="75"/>
      <c r="H831" s="75"/>
      <c r="I831" s="75"/>
      <c r="J831" s="75"/>
      <c r="K831" s="75"/>
      <c r="L831" s="75"/>
      <c r="M831" s="75"/>
      <c r="N831" s="75"/>
      <c r="O831" s="75"/>
      <c r="P831" s="77"/>
      <c r="Q831" s="77"/>
      <c r="R831" s="77"/>
      <c r="S831" s="77"/>
      <c r="T831" s="77"/>
      <c r="U831" s="77"/>
      <c r="V831" s="77"/>
      <c r="W831" s="75"/>
      <c r="X831" s="75"/>
      <c r="Y831" s="75"/>
      <c r="Z831" s="75"/>
      <c r="AA831" s="75"/>
      <c r="AB831" s="75"/>
      <c r="AC831" s="75"/>
      <c r="AD831" s="75"/>
    </row>
    <row r="832" spans="1:30" x14ac:dyDescent="0.25">
      <c r="A832" s="75"/>
      <c r="B832" s="75"/>
      <c r="C832" s="75"/>
      <c r="D832" s="75"/>
      <c r="E832" s="75"/>
      <c r="F832" s="75"/>
      <c r="G832" s="75"/>
      <c r="H832" s="75"/>
      <c r="I832" s="75"/>
      <c r="J832" s="75"/>
      <c r="K832" s="75"/>
      <c r="L832" s="75"/>
      <c r="M832" s="75"/>
      <c r="N832" s="75"/>
      <c r="O832" s="75"/>
      <c r="P832" s="77"/>
      <c r="Q832" s="77"/>
      <c r="R832" s="77"/>
      <c r="S832" s="77"/>
      <c r="T832" s="77"/>
      <c r="U832" s="77"/>
      <c r="V832" s="77"/>
      <c r="W832" s="75"/>
      <c r="X832" s="75"/>
      <c r="Y832" s="75"/>
      <c r="Z832" s="75"/>
      <c r="AA832" s="75"/>
      <c r="AB832" s="75"/>
      <c r="AC832" s="75"/>
      <c r="AD832" s="75"/>
    </row>
    <row r="833" spans="1:30" x14ac:dyDescent="0.25">
      <c r="A833" s="75"/>
      <c r="B833" s="75"/>
      <c r="C833" s="75"/>
      <c r="D833" s="75"/>
      <c r="E833" s="75"/>
      <c r="F833" s="75"/>
      <c r="G833" s="75"/>
      <c r="H833" s="75"/>
      <c r="I833" s="75"/>
      <c r="J833" s="75"/>
      <c r="K833" s="75"/>
      <c r="L833" s="75"/>
      <c r="M833" s="75"/>
      <c r="N833" s="75"/>
      <c r="O833" s="75"/>
      <c r="P833" s="77"/>
      <c r="Q833" s="77"/>
      <c r="R833" s="77"/>
      <c r="S833" s="77"/>
      <c r="T833" s="77"/>
      <c r="U833" s="77"/>
      <c r="V833" s="77"/>
      <c r="W833" s="75"/>
      <c r="X833" s="75"/>
      <c r="Y833" s="75"/>
      <c r="Z833" s="75"/>
      <c r="AA833" s="75"/>
      <c r="AB833" s="75"/>
      <c r="AC833" s="75"/>
      <c r="AD833" s="75"/>
    </row>
    <row r="834" spans="1:30" x14ac:dyDescent="0.25">
      <c r="A834" s="75"/>
      <c r="B834" s="75"/>
      <c r="C834" s="75"/>
      <c r="D834" s="75"/>
      <c r="E834" s="75"/>
      <c r="F834" s="75"/>
      <c r="G834" s="75"/>
      <c r="H834" s="75"/>
      <c r="I834" s="75"/>
      <c r="J834" s="75"/>
      <c r="K834" s="75"/>
      <c r="L834" s="75"/>
      <c r="M834" s="75"/>
      <c r="N834" s="75"/>
      <c r="O834" s="75"/>
      <c r="P834" s="77"/>
      <c r="Q834" s="77"/>
      <c r="R834" s="77"/>
      <c r="S834" s="77"/>
      <c r="T834" s="77"/>
      <c r="U834" s="77"/>
      <c r="V834" s="77"/>
      <c r="W834" s="75"/>
      <c r="X834" s="75"/>
      <c r="Y834" s="75"/>
      <c r="Z834" s="75"/>
      <c r="AA834" s="75"/>
      <c r="AB834" s="75"/>
      <c r="AC834" s="75"/>
      <c r="AD834" s="75"/>
    </row>
    <row r="835" spans="1:30" x14ac:dyDescent="0.25">
      <c r="A835" s="75"/>
      <c r="B835" s="75"/>
      <c r="C835" s="75"/>
      <c r="D835" s="75"/>
      <c r="E835" s="75"/>
      <c r="F835" s="75"/>
      <c r="G835" s="75"/>
      <c r="H835" s="75"/>
      <c r="I835" s="75"/>
      <c r="J835" s="75"/>
      <c r="K835" s="75"/>
      <c r="L835" s="75"/>
      <c r="M835" s="75"/>
      <c r="N835" s="75"/>
      <c r="O835" s="75"/>
      <c r="P835" s="77"/>
      <c r="Q835" s="77"/>
      <c r="R835" s="77"/>
      <c r="S835" s="77"/>
      <c r="T835" s="77"/>
      <c r="U835" s="77"/>
      <c r="V835" s="77"/>
      <c r="W835" s="75"/>
      <c r="X835" s="75"/>
      <c r="Y835" s="75"/>
      <c r="Z835" s="75"/>
      <c r="AA835" s="75"/>
      <c r="AB835" s="75"/>
      <c r="AC835" s="75"/>
      <c r="AD835" s="75"/>
    </row>
    <row r="836" spans="1:30" x14ac:dyDescent="0.25">
      <c r="A836" s="75"/>
      <c r="B836" s="75"/>
      <c r="C836" s="75"/>
      <c r="D836" s="75"/>
      <c r="E836" s="75"/>
      <c r="F836" s="75"/>
      <c r="G836" s="75"/>
      <c r="H836" s="75"/>
      <c r="I836" s="75"/>
      <c r="J836" s="75"/>
      <c r="K836" s="75"/>
      <c r="L836" s="75"/>
      <c r="M836" s="75"/>
      <c r="N836" s="75"/>
      <c r="O836" s="75"/>
      <c r="P836" s="77"/>
      <c r="Q836" s="77"/>
      <c r="R836" s="77"/>
      <c r="S836" s="77"/>
      <c r="T836" s="77"/>
      <c r="U836" s="77"/>
      <c r="V836" s="77"/>
      <c r="W836" s="75"/>
      <c r="X836" s="75"/>
      <c r="Y836" s="75"/>
      <c r="Z836" s="75"/>
      <c r="AA836" s="75"/>
      <c r="AB836" s="75"/>
      <c r="AC836" s="75"/>
      <c r="AD836" s="75"/>
    </row>
    <row r="837" spans="1:30" x14ac:dyDescent="0.25">
      <c r="A837" s="75"/>
      <c r="B837" s="75"/>
      <c r="C837" s="75"/>
      <c r="D837" s="75"/>
      <c r="E837" s="75"/>
      <c r="F837" s="75"/>
      <c r="G837" s="75"/>
      <c r="H837" s="75"/>
      <c r="I837" s="75"/>
      <c r="J837" s="75"/>
      <c r="K837" s="75"/>
      <c r="L837" s="75"/>
      <c r="M837" s="75"/>
      <c r="N837" s="75"/>
      <c r="O837" s="75"/>
      <c r="P837" s="77"/>
      <c r="Q837" s="77"/>
      <c r="R837" s="77"/>
      <c r="S837" s="77"/>
      <c r="T837" s="77"/>
      <c r="U837" s="77"/>
      <c r="V837" s="77"/>
      <c r="W837" s="75"/>
      <c r="X837" s="75"/>
      <c r="Y837" s="75"/>
      <c r="Z837" s="75"/>
      <c r="AA837" s="75"/>
      <c r="AB837" s="75"/>
      <c r="AC837" s="75"/>
      <c r="AD837" s="75"/>
    </row>
    <row r="838" spans="1:30" x14ac:dyDescent="0.25">
      <c r="A838" s="75"/>
      <c r="B838" s="75"/>
      <c r="C838" s="75"/>
      <c r="D838" s="75"/>
      <c r="E838" s="75"/>
      <c r="F838" s="75"/>
      <c r="G838" s="75"/>
      <c r="H838" s="75"/>
      <c r="I838" s="75"/>
      <c r="J838" s="75"/>
      <c r="K838" s="75"/>
      <c r="L838" s="75"/>
      <c r="M838" s="75"/>
      <c r="N838" s="75"/>
      <c r="O838" s="75"/>
      <c r="P838" s="77"/>
      <c r="Q838" s="77"/>
      <c r="R838" s="77"/>
      <c r="S838" s="77"/>
      <c r="T838" s="77"/>
      <c r="U838" s="77"/>
      <c r="V838" s="77"/>
      <c r="W838" s="75"/>
      <c r="X838" s="75"/>
      <c r="Y838" s="75"/>
      <c r="Z838" s="75"/>
      <c r="AA838" s="75"/>
      <c r="AB838" s="75"/>
      <c r="AC838" s="75"/>
      <c r="AD838" s="75"/>
    </row>
    <row r="839" spans="1:30" x14ac:dyDescent="0.25">
      <c r="A839" s="75"/>
      <c r="B839" s="75"/>
      <c r="C839" s="75"/>
      <c r="D839" s="75"/>
      <c r="E839" s="75"/>
      <c r="F839" s="75"/>
      <c r="G839" s="75"/>
      <c r="H839" s="75"/>
      <c r="I839" s="75"/>
      <c r="J839" s="75"/>
      <c r="K839" s="75"/>
      <c r="L839" s="75"/>
      <c r="M839" s="75"/>
      <c r="N839" s="75"/>
      <c r="O839" s="75"/>
      <c r="P839" s="77"/>
      <c r="Q839" s="77"/>
      <c r="R839" s="77"/>
      <c r="S839" s="77"/>
      <c r="T839" s="77"/>
      <c r="U839" s="77"/>
      <c r="V839" s="77"/>
      <c r="W839" s="75"/>
      <c r="X839" s="75"/>
      <c r="Y839" s="75"/>
      <c r="Z839" s="75"/>
      <c r="AA839" s="75"/>
      <c r="AB839" s="75"/>
      <c r="AC839" s="75"/>
      <c r="AD839" s="75"/>
    </row>
    <row r="840" spans="1:30" x14ac:dyDescent="0.25">
      <c r="A840" s="75"/>
      <c r="B840" s="75"/>
      <c r="C840" s="75"/>
      <c r="D840" s="75"/>
      <c r="E840" s="75"/>
      <c r="F840" s="75"/>
      <c r="G840" s="75"/>
      <c r="H840" s="75"/>
      <c r="I840" s="75"/>
      <c r="J840" s="75"/>
      <c r="K840" s="75"/>
      <c r="L840" s="75"/>
      <c r="M840" s="75"/>
      <c r="N840" s="75"/>
      <c r="O840" s="75"/>
      <c r="P840" s="77"/>
      <c r="Q840" s="77"/>
      <c r="R840" s="77"/>
      <c r="S840" s="77"/>
      <c r="T840" s="77"/>
      <c r="U840" s="77"/>
      <c r="V840" s="77"/>
      <c r="W840" s="75"/>
      <c r="X840" s="75"/>
      <c r="Y840" s="75"/>
      <c r="Z840" s="75"/>
      <c r="AA840" s="75"/>
      <c r="AB840" s="75"/>
      <c r="AC840" s="75"/>
      <c r="AD840" s="75"/>
    </row>
    <row r="841" spans="1:30" x14ac:dyDescent="0.25">
      <c r="A841" s="75"/>
      <c r="B841" s="75"/>
      <c r="C841" s="75"/>
      <c r="D841" s="75"/>
      <c r="E841" s="75"/>
      <c r="F841" s="75"/>
      <c r="G841" s="75"/>
      <c r="H841" s="75"/>
      <c r="I841" s="75"/>
      <c r="J841" s="75"/>
      <c r="K841" s="75"/>
      <c r="L841" s="75"/>
      <c r="M841" s="75"/>
      <c r="N841" s="75"/>
      <c r="O841" s="75"/>
      <c r="P841" s="77"/>
      <c r="Q841" s="77"/>
      <c r="R841" s="77"/>
      <c r="S841" s="77"/>
      <c r="T841" s="77"/>
      <c r="U841" s="77"/>
      <c r="V841" s="77"/>
      <c r="W841" s="75"/>
      <c r="X841" s="75"/>
      <c r="Y841" s="75"/>
      <c r="Z841" s="75"/>
      <c r="AA841" s="75"/>
      <c r="AB841" s="75"/>
      <c r="AC841" s="75"/>
      <c r="AD841" s="75"/>
    </row>
    <row r="842" spans="1:30" x14ac:dyDescent="0.25">
      <c r="A842" s="75"/>
      <c r="B842" s="75"/>
      <c r="C842" s="75"/>
      <c r="D842" s="75"/>
      <c r="E842" s="75"/>
      <c r="F842" s="75"/>
      <c r="G842" s="75"/>
      <c r="H842" s="75"/>
      <c r="I842" s="75"/>
      <c r="J842" s="75"/>
      <c r="K842" s="75"/>
      <c r="L842" s="75"/>
      <c r="M842" s="75"/>
      <c r="N842" s="75"/>
      <c r="O842" s="75"/>
      <c r="P842" s="77"/>
      <c r="Q842" s="77"/>
      <c r="R842" s="77"/>
      <c r="S842" s="77"/>
      <c r="T842" s="77"/>
      <c r="U842" s="77"/>
      <c r="V842" s="77"/>
      <c r="W842" s="75"/>
      <c r="X842" s="75"/>
      <c r="Y842" s="75"/>
      <c r="Z842" s="75"/>
      <c r="AA842" s="75"/>
      <c r="AB842" s="75"/>
      <c r="AC842" s="75"/>
      <c r="AD842" s="75"/>
    </row>
    <row r="843" spans="1:30" x14ac:dyDescent="0.25">
      <c r="A843" s="75"/>
      <c r="B843" s="75"/>
      <c r="C843" s="75"/>
      <c r="D843" s="75"/>
      <c r="E843" s="75"/>
      <c r="F843" s="75"/>
      <c r="G843" s="75"/>
      <c r="H843" s="75"/>
      <c r="I843" s="75"/>
      <c r="J843" s="75"/>
      <c r="K843" s="75"/>
      <c r="L843" s="75"/>
      <c r="M843" s="75"/>
      <c r="N843" s="75"/>
      <c r="O843" s="75"/>
      <c r="P843" s="77"/>
      <c r="Q843" s="77"/>
      <c r="R843" s="77"/>
      <c r="S843" s="77"/>
      <c r="T843" s="77"/>
      <c r="U843" s="77"/>
      <c r="V843" s="77"/>
      <c r="W843" s="75"/>
      <c r="X843" s="75"/>
      <c r="Y843" s="75"/>
      <c r="Z843" s="75"/>
      <c r="AA843" s="75"/>
      <c r="AB843" s="75"/>
      <c r="AC843" s="75"/>
      <c r="AD843" s="75"/>
    </row>
    <row r="844" spans="1:30" x14ac:dyDescent="0.25">
      <c r="A844" s="75"/>
      <c r="B844" s="75"/>
      <c r="C844" s="75"/>
      <c r="D844" s="75"/>
      <c r="E844" s="75"/>
      <c r="F844" s="75"/>
      <c r="G844" s="75"/>
      <c r="H844" s="75"/>
      <c r="I844" s="75"/>
      <c r="J844" s="75"/>
      <c r="K844" s="75"/>
      <c r="L844" s="75"/>
      <c r="M844" s="75"/>
      <c r="N844" s="75"/>
      <c r="O844" s="75"/>
      <c r="P844" s="77"/>
      <c r="Q844" s="77"/>
      <c r="R844" s="77"/>
      <c r="S844" s="77"/>
      <c r="T844" s="77"/>
      <c r="U844" s="77"/>
      <c r="V844" s="77"/>
      <c r="W844" s="75"/>
      <c r="X844" s="75"/>
      <c r="Y844" s="75"/>
      <c r="Z844" s="75"/>
      <c r="AA844" s="75"/>
      <c r="AB844" s="75"/>
      <c r="AC844" s="75"/>
      <c r="AD844" s="75"/>
    </row>
    <row r="845" spans="1:30" x14ac:dyDescent="0.25">
      <c r="A845" s="75"/>
      <c r="B845" s="75"/>
      <c r="C845" s="75"/>
      <c r="D845" s="75"/>
      <c r="E845" s="75"/>
      <c r="F845" s="75"/>
      <c r="G845" s="75"/>
      <c r="H845" s="75"/>
      <c r="I845" s="75"/>
      <c r="J845" s="75"/>
      <c r="K845" s="75"/>
      <c r="L845" s="75"/>
      <c r="M845" s="75"/>
      <c r="N845" s="75"/>
      <c r="O845" s="75"/>
      <c r="P845" s="77"/>
      <c r="Q845" s="77"/>
      <c r="R845" s="77"/>
      <c r="S845" s="77"/>
      <c r="T845" s="77"/>
      <c r="U845" s="77"/>
      <c r="V845" s="77"/>
      <c r="W845" s="75"/>
      <c r="X845" s="75"/>
      <c r="Y845" s="75"/>
      <c r="Z845" s="75"/>
      <c r="AA845" s="75"/>
      <c r="AB845" s="75"/>
      <c r="AC845" s="75"/>
      <c r="AD845" s="75"/>
    </row>
    <row r="846" spans="1:30" x14ac:dyDescent="0.25">
      <c r="A846" s="75"/>
      <c r="B846" s="75"/>
      <c r="C846" s="75"/>
      <c r="D846" s="75"/>
      <c r="E846" s="75"/>
      <c r="F846" s="75"/>
      <c r="G846" s="75"/>
      <c r="H846" s="75"/>
      <c r="I846" s="75"/>
      <c r="J846" s="75"/>
      <c r="K846" s="75"/>
      <c r="L846" s="75"/>
      <c r="M846" s="75"/>
      <c r="N846" s="75"/>
      <c r="O846" s="75"/>
      <c r="P846" s="77"/>
      <c r="Q846" s="77"/>
      <c r="R846" s="77"/>
      <c r="S846" s="77"/>
      <c r="T846" s="77"/>
      <c r="U846" s="77"/>
      <c r="V846" s="77"/>
      <c r="W846" s="75"/>
      <c r="X846" s="75"/>
      <c r="Y846" s="75"/>
      <c r="Z846" s="75"/>
      <c r="AA846" s="75"/>
      <c r="AB846" s="75"/>
      <c r="AC846" s="75"/>
      <c r="AD846" s="75"/>
    </row>
    <row r="847" spans="1:30" x14ac:dyDescent="0.25">
      <c r="A847" s="75"/>
      <c r="B847" s="75"/>
      <c r="C847" s="75"/>
      <c r="D847" s="75"/>
      <c r="E847" s="75"/>
      <c r="F847" s="75"/>
      <c r="G847" s="75"/>
      <c r="H847" s="75"/>
      <c r="I847" s="75"/>
      <c r="J847" s="75"/>
      <c r="K847" s="75"/>
      <c r="L847" s="75"/>
      <c r="M847" s="75"/>
      <c r="N847" s="75"/>
      <c r="O847" s="75"/>
      <c r="P847" s="77"/>
      <c r="Q847" s="77"/>
      <c r="R847" s="77"/>
      <c r="S847" s="77"/>
      <c r="T847" s="77"/>
      <c r="U847" s="77"/>
      <c r="V847" s="77"/>
      <c r="W847" s="75"/>
      <c r="X847" s="75"/>
      <c r="Y847" s="75"/>
      <c r="Z847" s="75"/>
      <c r="AA847" s="75"/>
      <c r="AB847" s="75"/>
      <c r="AC847" s="75"/>
      <c r="AD847" s="75"/>
    </row>
    <row r="848" spans="1:30" x14ac:dyDescent="0.25">
      <c r="A848" s="75"/>
      <c r="B848" s="75"/>
      <c r="C848" s="75"/>
      <c r="D848" s="75"/>
      <c r="E848" s="75"/>
      <c r="F848" s="75"/>
      <c r="G848" s="75"/>
      <c r="H848" s="75"/>
      <c r="I848" s="75"/>
      <c r="J848" s="75"/>
      <c r="K848" s="75"/>
      <c r="L848" s="75"/>
      <c r="M848" s="75"/>
      <c r="N848" s="75"/>
      <c r="O848" s="75"/>
      <c r="P848" s="77"/>
      <c r="Q848" s="77"/>
      <c r="R848" s="77"/>
      <c r="S848" s="77"/>
      <c r="T848" s="77"/>
      <c r="U848" s="77"/>
      <c r="V848" s="77"/>
      <c r="W848" s="75"/>
      <c r="X848" s="75"/>
      <c r="Y848" s="75"/>
      <c r="Z848" s="75"/>
      <c r="AA848" s="75"/>
      <c r="AB848" s="75"/>
      <c r="AC848" s="75"/>
      <c r="AD848" s="75"/>
    </row>
    <row r="849" spans="1:30" x14ac:dyDescent="0.25">
      <c r="A849" s="75"/>
      <c r="B849" s="75"/>
      <c r="C849" s="75"/>
      <c r="D849" s="75"/>
      <c r="E849" s="75"/>
      <c r="F849" s="75"/>
      <c r="G849" s="75"/>
      <c r="H849" s="75"/>
      <c r="I849" s="75"/>
      <c r="J849" s="75"/>
      <c r="K849" s="75"/>
      <c r="L849" s="75"/>
      <c r="M849" s="75"/>
      <c r="N849" s="75"/>
      <c r="O849" s="75"/>
      <c r="P849" s="77"/>
      <c r="Q849" s="77"/>
      <c r="R849" s="77"/>
      <c r="S849" s="77"/>
      <c r="T849" s="77"/>
      <c r="U849" s="77"/>
      <c r="V849" s="77"/>
      <c r="W849" s="75"/>
      <c r="X849" s="75"/>
      <c r="Y849" s="75"/>
      <c r="Z849" s="75"/>
      <c r="AA849" s="75"/>
      <c r="AB849" s="75"/>
      <c r="AC849" s="75"/>
      <c r="AD849" s="75"/>
    </row>
    <row r="850" spans="1:30" x14ac:dyDescent="0.25">
      <c r="A850" s="75"/>
      <c r="B850" s="75"/>
      <c r="C850" s="75"/>
      <c r="D850" s="75"/>
      <c r="E850" s="75"/>
      <c r="F850" s="75"/>
      <c r="G850" s="75"/>
      <c r="H850" s="75"/>
      <c r="I850" s="75"/>
      <c r="J850" s="75"/>
      <c r="K850" s="75"/>
      <c r="L850" s="75"/>
      <c r="M850" s="75"/>
      <c r="N850" s="75"/>
      <c r="O850" s="75"/>
      <c r="P850" s="77"/>
      <c r="Q850" s="77"/>
      <c r="R850" s="77"/>
      <c r="S850" s="77"/>
      <c r="T850" s="77"/>
      <c r="U850" s="77"/>
      <c r="V850" s="77"/>
      <c r="W850" s="75"/>
      <c r="X850" s="75"/>
      <c r="Y850" s="75"/>
      <c r="Z850" s="75"/>
      <c r="AA850" s="75"/>
      <c r="AB850" s="75"/>
      <c r="AC850" s="75"/>
      <c r="AD850" s="75"/>
    </row>
    <row r="851" spans="1:30" x14ac:dyDescent="0.25">
      <c r="A851" s="75"/>
      <c r="B851" s="75"/>
      <c r="C851" s="75"/>
      <c r="D851" s="75"/>
      <c r="E851" s="75"/>
      <c r="F851" s="75"/>
      <c r="G851" s="75"/>
      <c r="H851" s="75"/>
      <c r="I851" s="75"/>
      <c r="J851" s="75"/>
      <c r="K851" s="75"/>
      <c r="L851" s="75"/>
      <c r="M851" s="75"/>
      <c r="N851" s="75"/>
      <c r="O851" s="75"/>
      <c r="P851" s="77"/>
      <c r="Q851" s="77"/>
      <c r="R851" s="77"/>
      <c r="S851" s="77"/>
      <c r="T851" s="77"/>
      <c r="U851" s="77"/>
      <c r="V851" s="77"/>
      <c r="W851" s="75"/>
      <c r="X851" s="75"/>
      <c r="Y851" s="75"/>
      <c r="Z851" s="75"/>
      <c r="AA851" s="75"/>
      <c r="AB851" s="75"/>
      <c r="AC851" s="75"/>
      <c r="AD851" s="75"/>
    </row>
    <row r="852" spans="1:30" x14ac:dyDescent="0.25">
      <c r="A852" s="75"/>
      <c r="B852" s="75"/>
      <c r="C852" s="75"/>
      <c r="D852" s="75"/>
      <c r="E852" s="75"/>
      <c r="F852" s="75"/>
      <c r="G852" s="75"/>
      <c r="H852" s="75"/>
      <c r="I852" s="75"/>
      <c r="J852" s="75"/>
      <c r="K852" s="75"/>
      <c r="L852" s="75"/>
      <c r="M852" s="75"/>
      <c r="N852" s="75"/>
      <c r="O852" s="75"/>
      <c r="P852" s="77"/>
      <c r="Q852" s="77"/>
      <c r="R852" s="77"/>
      <c r="S852" s="77"/>
      <c r="T852" s="77"/>
      <c r="U852" s="77"/>
      <c r="V852" s="77"/>
      <c r="W852" s="75"/>
      <c r="X852" s="75"/>
      <c r="Y852" s="75"/>
      <c r="Z852" s="75"/>
      <c r="AA852" s="75"/>
      <c r="AB852" s="75"/>
      <c r="AC852" s="75"/>
      <c r="AD852" s="75"/>
    </row>
    <row r="853" spans="1:30" x14ac:dyDescent="0.25">
      <c r="A853" s="75"/>
      <c r="B853" s="75"/>
      <c r="C853" s="75"/>
      <c r="D853" s="75"/>
      <c r="E853" s="75"/>
      <c r="F853" s="75"/>
      <c r="G853" s="75"/>
      <c r="H853" s="75"/>
      <c r="I853" s="75"/>
      <c r="J853" s="75"/>
      <c r="K853" s="75"/>
      <c r="L853" s="75"/>
      <c r="M853" s="75"/>
      <c r="N853" s="75"/>
      <c r="O853" s="75"/>
      <c r="P853" s="77"/>
      <c r="Q853" s="77"/>
      <c r="R853" s="77"/>
      <c r="S853" s="77"/>
      <c r="T853" s="77"/>
      <c r="U853" s="77"/>
      <c r="V853" s="77"/>
      <c r="W853" s="75"/>
      <c r="X853" s="75"/>
      <c r="Y853" s="75"/>
      <c r="Z853" s="75"/>
      <c r="AA853" s="75"/>
      <c r="AB853" s="75"/>
      <c r="AC853" s="75"/>
      <c r="AD853" s="75"/>
    </row>
    <row r="854" spans="1:30" x14ac:dyDescent="0.25">
      <c r="A854" s="75"/>
      <c r="B854" s="75"/>
      <c r="C854" s="75"/>
      <c r="D854" s="75"/>
      <c r="E854" s="75"/>
      <c r="F854" s="75"/>
      <c r="G854" s="75"/>
      <c r="H854" s="75"/>
      <c r="I854" s="75"/>
      <c r="J854" s="75"/>
      <c r="K854" s="75"/>
      <c r="L854" s="75"/>
      <c r="M854" s="75"/>
      <c r="N854" s="75"/>
      <c r="O854" s="75"/>
      <c r="P854" s="77"/>
      <c r="Q854" s="77"/>
      <c r="R854" s="77"/>
      <c r="S854" s="77"/>
      <c r="T854" s="77"/>
      <c r="U854" s="77"/>
      <c r="V854" s="77"/>
      <c r="W854" s="75"/>
      <c r="X854" s="75"/>
      <c r="Y854" s="75"/>
      <c r="Z854" s="75"/>
      <c r="AA854" s="75"/>
      <c r="AB854" s="75"/>
      <c r="AC854" s="75"/>
      <c r="AD854" s="75"/>
    </row>
    <row r="855" spans="1:30" x14ac:dyDescent="0.25">
      <c r="A855" s="75"/>
      <c r="B855" s="75"/>
      <c r="C855" s="75"/>
      <c r="D855" s="75"/>
      <c r="E855" s="75"/>
      <c r="F855" s="75"/>
      <c r="G855" s="75"/>
      <c r="H855" s="75"/>
      <c r="I855" s="75"/>
      <c r="J855" s="75"/>
      <c r="K855" s="75"/>
      <c r="L855" s="75"/>
      <c r="M855" s="75"/>
      <c r="N855" s="75"/>
      <c r="O855" s="75"/>
      <c r="P855" s="77"/>
      <c r="Q855" s="77"/>
      <c r="R855" s="77"/>
      <c r="S855" s="77"/>
      <c r="T855" s="77"/>
      <c r="U855" s="77"/>
      <c r="V855" s="77"/>
      <c r="W855" s="75"/>
      <c r="X855" s="75"/>
      <c r="Y855" s="75"/>
      <c r="Z855" s="75"/>
      <c r="AA855" s="75"/>
      <c r="AB855" s="75"/>
      <c r="AC855" s="75"/>
      <c r="AD855" s="75"/>
    </row>
    <row r="856" spans="1:30" x14ac:dyDescent="0.25">
      <c r="A856" s="75"/>
      <c r="B856" s="75"/>
      <c r="C856" s="75"/>
      <c r="D856" s="75"/>
      <c r="E856" s="75"/>
      <c r="F856" s="75"/>
      <c r="G856" s="75"/>
      <c r="H856" s="75"/>
      <c r="I856" s="75"/>
      <c r="J856" s="75"/>
      <c r="K856" s="75"/>
      <c r="L856" s="75"/>
      <c r="M856" s="75"/>
      <c r="N856" s="75"/>
      <c r="O856" s="75"/>
      <c r="P856" s="77"/>
      <c r="Q856" s="77"/>
      <c r="R856" s="77"/>
      <c r="S856" s="77"/>
      <c r="T856" s="77"/>
      <c r="U856" s="77"/>
      <c r="V856" s="77"/>
      <c r="W856" s="75"/>
      <c r="X856" s="75"/>
      <c r="Y856" s="75"/>
      <c r="Z856" s="75"/>
      <c r="AA856" s="75"/>
      <c r="AB856" s="75"/>
      <c r="AC856" s="75"/>
      <c r="AD856" s="75"/>
    </row>
    <row r="857" spans="1:30" x14ac:dyDescent="0.25">
      <c r="A857" s="75"/>
      <c r="B857" s="75"/>
      <c r="C857" s="75"/>
      <c r="D857" s="75"/>
      <c r="E857" s="75"/>
      <c r="F857" s="75"/>
      <c r="G857" s="75"/>
      <c r="H857" s="75"/>
      <c r="I857" s="75"/>
      <c r="J857" s="75"/>
      <c r="K857" s="75"/>
      <c r="L857" s="75"/>
      <c r="M857" s="75"/>
      <c r="N857" s="75"/>
      <c r="O857" s="75"/>
      <c r="P857" s="77"/>
      <c r="Q857" s="77"/>
      <c r="R857" s="77"/>
      <c r="S857" s="77"/>
      <c r="T857" s="77"/>
      <c r="U857" s="77"/>
      <c r="V857" s="77"/>
      <c r="W857" s="75"/>
      <c r="X857" s="75"/>
      <c r="Y857" s="75"/>
      <c r="Z857" s="75"/>
      <c r="AA857" s="75"/>
      <c r="AB857" s="75"/>
      <c r="AC857" s="75"/>
      <c r="AD857" s="75"/>
    </row>
    <row r="858" spans="1:30" x14ac:dyDescent="0.25">
      <c r="A858" s="75"/>
      <c r="B858" s="75"/>
      <c r="C858" s="75"/>
      <c r="D858" s="75"/>
      <c r="E858" s="75"/>
      <c r="F858" s="75"/>
      <c r="G858" s="75"/>
      <c r="H858" s="75"/>
      <c r="I858" s="75"/>
      <c r="J858" s="75"/>
      <c r="K858" s="75"/>
      <c r="L858" s="75"/>
      <c r="M858" s="75"/>
      <c r="N858" s="75"/>
      <c r="O858" s="75"/>
      <c r="P858" s="77"/>
      <c r="Q858" s="77"/>
      <c r="R858" s="77"/>
      <c r="S858" s="77"/>
      <c r="T858" s="77"/>
      <c r="U858" s="77"/>
      <c r="V858" s="77"/>
      <c r="W858" s="75"/>
      <c r="X858" s="75"/>
      <c r="Y858" s="75"/>
      <c r="Z858" s="75"/>
      <c r="AA858" s="75"/>
      <c r="AB858" s="75"/>
      <c r="AC858" s="75"/>
      <c r="AD858" s="75"/>
    </row>
    <row r="859" spans="1:30" x14ac:dyDescent="0.25">
      <c r="A859" s="75"/>
      <c r="B859" s="75"/>
      <c r="C859" s="75"/>
      <c r="D859" s="75"/>
      <c r="E859" s="75"/>
      <c r="F859" s="75"/>
      <c r="G859" s="75"/>
      <c r="H859" s="75"/>
      <c r="I859" s="75"/>
      <c r="J859" s="75"/>
      <c r="K859" s="75"/>
      <c r="L859" s="75"/>
      <c r="M859" s="75"/>
      <c r="N859" s="75"/>
      <c r="O859" s="75"/>
      <c r="P859" s="77"/>
      <c r="Q859" s="77"/>
      <c r="R859" s="77"/>
      <c r="S859" s="77"/>
      <c r="T859" s="77"/>
      <c r="U859" s="77"/>
      <c r="V859" s="77"/>
      <c r="W859" s="75"/>
      <c r="X859" s="75"/>
      <c r="Y859" s="75"/>
      <c r="Z859" s="75"/>
      <c r="AA859" s="75"/>
      <c r="AB859" s="75"/>
      <c r="AC859" s="75"/>
      <c r="AD859" s="75"/>
    </row>
    <row r="860" spans="1:30" x14ac:dyDescent="0.25">
      <c r="A860" s="75"/>
      <c r="B860" s="75"/>
      <c r="C860" s="75"/>
      <c r="D860" s="75"/>
      <c r="E860" s="75"/>
      <c r="F860" s="75"/>
      <c r="G860" s="75"/>
      <c r="H860" s="75"/>
      <c r="I860" s="75"/>
      <c r="J860" s="75"/>
      <c r="K860" s="75"/>
      <c r="L860" s="75"/>
      <c r="M860" s="75"/>
      <c r="N860" s="75"/>
      <c r="O860" s="75"/>
      <c r="P860" s="77"/>
      <c r="Q860" s="77"/>
      <c r="R860" s="77"/>
      <c r="S860" s="77"/>
      <c r="T860" s="77"/>
      <c r="U860" s="77"/>
      <c r="V860" s="77"/>
      <c r="W860" s="75"/>
      <c r="X860" s="75"/>
      <c r="Y860" s="75"/>
      <c r="Z860" s="75"/>
      <c r="AA860" s="75"/>
      <c r="AB860" s="75"/>
      <c r="AC860" s="75"/>
      <c r="AD860" s="75"/>
    </row>
    <row r="861" spans="1:30" x14ac:dyDescent="0.25">
      <c r="A861" s="75"/>
      <c r="B861" s="75"/>
      <c r="C861" s="75"/>
      <c r="D861" s="75"/>
      <c r="E861" s="75"/>
      <c r="F861" s="75"/>
      <c r="G861" s="75"/>
      <c r="H861" s="75"/>
      <c r="I861" s="75"/>
      <c r="J861" s="75"/>
      <c r="K861" s="75"/>
      <c r="L861" s="75"/>
      <c r="M861" s="75"/>
      <c r="N861" s="75"/>
      <c r="O861" s="75"/>
      <c r="P861" s="77"/>
      <c r="Q861" s="77"/>
      <c r="R861" s="77"/>
      <c r="S861" s="77"/>
      <c r="T861" s="77"/>
      <c r="U861" s="77"/>
      <c r="V861" s="77"/>
      <c r="W861" s="75"/>
      <c r="X861" s="75"/>
      <c r="Y861" s="75"/>
      <c r="Z861" s="75"/>
      <c r="AA861" s="75"/>
      <c r="AB861" s="75"/>
      <c r="AC861" s="75"/>
      <c r="AD861" s="75"/>
    </row>
    <row r="862" spans="1:30" x14ac:dyDescent="0.25">
      <c r="A862" s="75"/>
      <c r="B862" s="75"/>
      <c r="C862" s="75"/>
      <c r="D862" s="75"/>
      <c r="E862" s="75"/>
      <c r="F862" s="75"/>
      <c r="G862" s="75"/>
      <c r="H862" s="75"/>
      <c r="I862" s="75"/>
      <c r="J862" s="75"/>
      <c r="K862" s="75"/>
      <c r="L862" s="75"/>
      <c r="M862" s="75"/>
      <c r="N862" s="75"/>
      <c r="O862" s="75"/>
      <c r="P862" s="77"/>
      <c r="Q862" s="77"/>
      <c r="R862" s="77"/>
      <c r="S862" s="77"/>
      <c r="T862" s="77"/>
      <c r="U862" s="77"/>
      <c r="V862" s="77"/>
      <c r="W862" s="75"/>
      <c r="X862" s="75"/>
      <c r="Y862" s="75"/>
      <c r="Z862" s="75"/>
      <c r="AA862" s="75"/>
      <c r="AB862" s="75"/>
      <c r="AC862" s="75"/>
      <c r="AD862" s="75"/>
    </row>
    <row r="863" spans="1:30" x14ac:dyDescent="0.25">
      <c r="A863" s="75"/>
      <c r="B863" s="75"/>
      <c r="C863" s="75"/>
      <c r="D863" s="75"/>
      <c r="E863" s="75"/>
      <c r="F863" s="75"/>
      <c r="G863" s="75"/>
      <c r="H863" s="75"/>
      <c r="I863" s="75"/>
      <c r="J863" s="75"/>
      <c r="K863" s="75"/>
      <c r="L863" s="75"/>
      <c r="M863" s="75"/>
      <c r="N863" s="75"/>
      <c r="O863" s="75"/>
      <c r="P863" s="77"/>
      <c r="Q863" s="77"/>
      <c r="R863" s="77"/>
      <c r="S863" s="77"/>
      <c r="T863" s="77"/>
      <c r="U863" s="77"/>
      <c r="V863" s="77"/>
      <c r="W863" s="75"/>
      <c r="X863" s="75"/>
      <c r="Y863" s="75"/>
      <c r="Z863" s="75"/>
      <c r="AA863" s="75"/>
      <c r="AB863" s="75"/>
      <c r="AC863" s="75"/>
      <c r="AD863" s="75"/>
    </row>
    <row r="864" spans="1:30" x14ac:dyDescent="0.25">
      <c r="A864" s="75"/>
      <c r="B864" s="75"/>
      <c r="C864" s="75"/>
      <c r="D864" s="75"/>
      <c r="E864" s="75"/>
      <c r="F864" s="75"/>
      <c r="G864" s="75"/>
      <c r="H864" s="75"/>
      <c r="I864" s="75"/>
      <c r="J864" s="75"/>
      <c r="K864" s="75"/>
      <c r="L864" s="75"/>
      <c r="M864" s="75"/>
      <c r="N864" s="75"/>
      <c r="O864" s="75"/>
      <c r="P864" s="77"/>
      <c r="Q864" s="77"/>
      <c r="R864" s="77"/>
      <c r="S864" s="77"/>
      <c r="T864" s="77"/>
      <c r="U864" s="77"/>
      <c r="V864" s="77"/>
      <c r="W864" s="75"/>
      <c r="X864" s="75"/>
      <c r="Y864" s="75"/>
      <c r="Z864" s="75"/>
      <c r="AA864" s="75"/>
      <c r="AB864" s="75"/>
      <c r="AC864" s="75"/>
      <c r="AD864" s="75"/>
    </row>
    <row r="865" spans="1:30" x14ac:dyDescent="0.25">
      <c r="A865" s="75"/>
      <c r="B865" s="75"/>
      <c r="C865" s="75"/>
      <c r="D865" s="75"/>
      <c r="E865" s="75"/>
      <c r="F865" s="75"/>
      <c r="G865" s="75"/>
      <c r="H865" s="75"/>
      <c r="I865" s="75"/>
      <c r="J865" s="75"/>
      <c r="K865" s="75"/>
      <c r="L865" s="75"/>
      <c r="M865" s="75"/>
      <c r="N865" s="75"/>
      <c r="O865" s="75"/>
      <c r="P865" s="77"/>
      <c r="Q865" s="77"/>
      <c r="R865" s="77"/>
      <c r="S865" s="77"/>
      <c r="T865" s="77"/>
      <c r="U865" s="77"/>
      <c r="V865" s="77"/>
      <c r="W865" s="75"/>
      <c r="X865" s="75"/>
      <c r="Y865" s="75"/>
      <c r="Z865" s="75"/>
      <c r="AA865" s="75"/>
      <c r="AB865" s="75"/>
      <c r="AC865" s="75"/>
      <c r="AD865" s="75"/>
    </row>
    <row r="866" spans="1:30" x14ac:dyDescent="0.25">
      <c r="A866" s="75"/>
      <c r="B866" s="75"/>
      <c r="C866" s="75"/>
      <c r="D866" s="75"/>
      <c r="E866" s="75"/>
      <c r="F866" s="75"/>
      <c r="G866" s="75"/>
      <c r="H866" s="75"/>
      <c r="I866" s="75"/>
      <c r="J866" s="75"/>
      <c r="K866" s="75"/>
      <c r="L866" s="75"/>
      <c r="M866" s="75"/>
      <c r="N866" s="75"/>
      <c r="O866" s="75"/>
      <c r="P866" s="77"/>
      <c r="Q866" s="77"/>
      <c r="R866" s="77"/>
      <c r="S866" s="77"/>
      <c r="T866" s="77"/>
      <c r="U866" s="77"/>
      <c r="V866" s="77"/>
      <c r="W866" s="75"/>
      <c r="X866" s="75"/>
      <c r="Y866" s="75"/>
      <c r="Z866" s="75"/>
      <c r="AA866" s="75"/>
      <c r="AB866" s="75"/>
      <c r="AC866" s="75"/>
      <c r="AD866" s="75"/>
    </row>
    <row r="867" spans="1:30" x14ac:dyDescent="0.25">
      <c r="A867" s="75"/>
      <c r="B867" s="75"/>
      <c r="C867" s="75"/>
      <c r="D867" s="75"/>
      <c r="E867" s="75"/>
      <c r="F867" s="75"/>
      <c r="G867" s="75"/>
      <c r="H867" s="75"/>
      <c r="I867" s="75"/>
      <c r="J867" s="75"/>
      <c r="K867" s="75"/>
      <c r="L867" s="75"/>
      <c r="M867" s="75"/>
      <c r="N867" s="75"/>
      <c r="O867" s="75"/>
      <c r="P867" s="77"/>
      <c r="Q867" s="77"/>
      <c r="R867" s="77"/>
      <c r="S867" s="77"/>
      <c r="T867" s="77"/>
      <c r="U867" s="77"/>
      <c r="V867" s="77"/>
      <c r="W867" s="75"/>
      <c r="X867" s="75"/>
      <c r="Y867" s="75"/>
      <c r="Z867" s="75"/>
      <c r="AA867" s="75"/>
      <c r="AB867" s="75"/>
      <c r="AC867" s="75"/>
      <c r="AD867" s="75"/>
    </row>
    <row r="868" spans="1:30" x14ac:dyDescent="0.25">
      <c r="A868" s="75"/>
      <c r="B868" s="75"/>
      <c r="C868" s="75"/>
      <c r="D868" s="75"/>
      <c r="E868" s="75"/>
      <c r="F868" s="75"/>
      <c r="G868" s="75"/>
      <c r="H868" s="75"/>
      <c r="I868" s="75"/>
      <c r="J868" s="75"/>
      <c r="K868" s="75"/>
      <c r="L868" s="75"/>
      <c r="M868" s="75"/>
      <c r="N868" s="75"/>
      <c r="O868" s="75"/>
      <c r="P868" s="77"/>
      <c r="Q868" s="77"/>
      <c r="R868" s="77"/>
      <c r="S868" s="77"/>
      <c r="T868" s="77"/>
      <c r="U868" s="77"/>
      <c r="V868" s="77"/>
      <c r="W868" s="75"/>
      <c r="X868" s="75"/>
      <c r="Y868" s="75"/>
      <c r="Z868" s="75"/>
      <c r="AA868" s="75"/>
      <c r="AB868" s="75"/>
      <c r="AC868" s="75"/>
      <c r="AD868" s="75"/>
    </row>
    <row r="869" spans="1:30" x14ac:dyDescent="0.25">
      <c r="A869" s="75"/>
      <c r="B869" s="75"/>
      <c r="C869" s="75"/>
      <c r="D869" s="75"/>
      <c r="E869" s="75"/>
      <c r="F869" s="75"/>
      <c r="G869" s="75"/>
      <c r="H869" s="75"/>
      <c r="I869" s="75"/>
      <c r="J869" s="75"/>
      <c r="K869" s="75"/>
      <c r="L869" s="75"/>
      <c r="M869" s="75"/>
      <c r="N869" s="75"/>
      <c r="O869" s="75"/>
      <c r="P869" s="77"/>
      <c r="Q869" s="77"/>
      <c r="R869" s="77"/>
      <c r="S869" s="77"/>
      <c r="T869" s="77"/>
      <c r="U869" s="77"/>
      <c r="V869" s="77"/>
      <c r="W869" s="75"/>
      <c r="X869" s="75"/>
      <c r="Y869" s="75"/>
      <c r="Z869" s="75"/>
      <c r="AA869" s="75"/>
      <c r="AB869" s="75"/>
      <c r="AC869" s="75"/>
      <c r="AD869" s="75"/>
    </row>
    <row r="870" spans="1:30" x14ac:dyDescent="0.25">
      <c r="A870" s="75"/>
      <c r="B870" s="75"/>
      <c r="C870" s="75"/>
      <c r="D870" s="75"/>
      <c r="E870" s="75"/>
      <c r="F870" s="75"/>
      <c r="G870" s="75"/>
      <c r="H870" s="75"/>
      <c r="I870" s="75"/>
      <c r="J870" s="75"/>
      <c r="K870" s="75"/>
      <c r="L870" s="75"/>
      <c r="M870" s="75"/>
      <c r="N870" s="75"/>
      <c r="O870" s="75"/>
      <c r="P870" s="77"/>
      <c r="Q870" s="77"/>
      <c r="R870" s="77"/>
      <c r="S870" s="77"/>
      <c r="T870" s="77"/>
      <c r="U870" s="77"/>
      <c r="V870" s="77"/>
      <c r="W870" s="75"/>
      <c r="X870" s="75"/>
      <c r="Y870" s="75"/>
      <c r="Z870" s="75"/>
      <c r="AA870" s="75"/>
      <c r="AB870" s="75"/>
      <c r="AC870" s="75"/>
      <c r="AD870" s="75"/>
    </row>
    <row r="871" spans="1:30" x14ac:dyDescent="0.25">
      <c r="A871" s="75"/>
      <c r="B871" s="75"/>
      <c r="C871" s="75"/>
      <c r="D871" s="75"/>
      <c r="E871" s="75"/>
      <c r="F871" s="75"/>
      <c r="G871" s="75"/>
      <c r="H871" s="75"/>
      <c r="I871" s="75"/>
      <c r="J871" s="75"/>
      <c r="K871" s="75"/>
      <c r="L871" s="75"/>
      <c r="M871" s="75"/>
      <c r="N871" s="75"/>
      <c r="O871" s="75"/>
      <c r="P871" s="77"/>
      <c r="Q871" s="77"/>
      <c r="R871" s="77"/>
      <c r="S871" s="77"/>
      <c r="T871" s="77"/>
      <c r="U871" s="77"/>
      <c r="V871" s="77"/>
      <c r="W871" s="75"/>
      <c r="X871" s="75"/>
      <c r="Y871" s="75"/>
      <c r="Z871" s="75"/>
      <c r="AA871" s="75"/>
      <c r="AB871" s="75"/>
      <c r="AC871" s="75"/>
      <c r="AD871" s="75"/>
    </row>
    <row r="872" spans="1:30" x14ac:dyDescent="0.25">
      <c r="A872" s="75"/>
      <c r="B872" s="75"/>
      <c r="C872" s="75"/>
      <c r="D872" s="75"/>
      <c r="E872" s="75"/>
      <c r="F872" s="75"/>
      <c r="G872" s="75"/>
      <c r="H872" s="75"/>
      <c r="I872" s="75"/>
      <c r="J872" s="75"/>
      <c r="K872" s="75"/>
      <c r="L872" s="75"/>
      <c r="M872" s="75"/>
      <c r="N872" s="75"/>
      <c r="O872" s="75"/>
      <c r="P872" s="77"/>
      <c r="Q872" s="77"/>
      <c r="R872" s="77"/>
      <c r="S872" s="77"/>
      <c r="T872" s="77"/>
      <c r="U872" s="77"/>
      <c r="V872" s="77"/>
      <c r="W872" s="75"/>
      <c r="X872" s="75"/>
      <c r="Y872" s="75"/>
      <c r="Z872" s="75"/>
      <c r="AA872" s="75"/>
      <c r="AB872" s="75"/>
      <c r="AC872" s="75"/>
      <c r="AD872" s="75"/>
    </row>
    <row r="873" spans="1:30" x14ac:dyDescent="0.25">
      <c r="A873" s="75"/>
      <c r="B873" s="75"/>
      <c r="C873" s="75"/>
      <c r="D873" s="75"/>
      <c r="E873" s="75"/>
      <c r="F873" s="75"/>
      <c r="G873" s="75"/>
      <c r="H873" s="75"/>
      <c r="I873" s="75"/>
      <c r="J873" s="75"/>
      <c r="K873" s="75"/>
      <c r="L873" s="75"/>
      <c r="M873" s="75"/>
      <c r="N873" s="75"/>
      <c r="O873" s="75"/>
      <c r="P873" s="77"/>
      <c r="Q873" s="77"/>
      <c r="R873" s="77"/>
      <c r="S873" s="77"/>
      <c r="T873" s="77"/>
      <c r="U873" s="77"/>
      <c r="V873" s="77"/>
      <c r="W873" s="75"/>
      <c r="X873" s="75"/>
      <c r="Y873" s="75"/>
      <c r="Z873" s="75"/>
      <c r="AA873" s="75"/>
      <c r="AB873" s="75"/>
      <c r="AC873" s="75"/>
      <c r="AD873" s="75"/>
    </row>
    <row r="874" spans="1:30" x14ac:dyDescent="0.25">
      <c r="A874" s="75"/>
      <c r="B874" s="75"/>
      <c r="C874" s="75"/>
      <c r="D874" s="75"/>
      <c r="E874" s="75"/>
      <c r="F874" s="75"/>
      <c r="G874" s="75"/>
      <c r="H874" s="75"/>
      <c r="I874" s="75"/>
      <c r="J874" s="75"/>
      <c r="K874" s="75"/>
      <c r="L874" s="75"/>
      <c r="M874" s="75"/>
      <c r="N874" s="75"/>
      <c r="O874" s="75"/>
      <c r="P874" s="77"/>
      <c r="Q874" s="77"/>
      <c r="R874" s="77"/>
      <c r="S874" s="77"/>
      <c r="T874" s="77"/>
      <c r="U874" s="77"/>
      <c r="V874" s="77"/>
      <c r="W874" s="75"/>
      <c r="X874" s="75"/>
      <c r="Y874" s="75"/>
      <c r="Z874" s="75"/>
      <c r="AA874" s="75"/>
      <c r="AB874" s="75"/>
      <c r="AC874" s="75"/>
      <c r="AD874" s="75"/>
    </row>
    <row r="875" spans="1:30" x14ac:dyDescent="0.25">
      <c r="A875" s="75"/>
      <c r="B875" s="75"/>
      <c r="C875" s="75"/>
      <c r="D875" s="75"/>
      <c r="E875" s="75"/>
      <c r="F875" s="75"/>
      <c r="G875" s="75"/>
      <c r="H875" s="75"/>
      <c r="I875" s="75"/>
      <c r="J875" s="75"/>
      <c r="K875" s="75"/>
      <c r="L875" s="75"/>
      <c r="M875" s="75"/>
      <c r="N875" s="75"/>
      <c r="O875" s="75"/>
      <c r="P875" s="77"/>
      <c r="Q875" s="77"/>
      <c r="R875" s="77"/>
      <c r="S875" s="77"/>
      <c r="T875" s="77"/>
      <c r="U875" s="77"/>
      <c r="V875" s="77"/>
      <c r="W875" s="75"/>
      <c r="X875" s="75"/>
      <c r="Y875" s="75"/>
      <c r="Z875" s="75"/>
      <c r="AA875" s="75"/>
      <c r="AB875" s="75"/>
      <c r="AC875" s="75"/>
      <c r="AD875" s="75"/>
    </row>
    <row r="876" spans="1:30" x14ac:dyDescent="0.25">
      <c r="A876" s="75"/>
      <c r="B876" s="75"/>
      <c r="C876" s="75"/>
      <c r="D876" s="75"/>
      <c r="E876" s="75"/>
      <c r="F876" s="75"/>
      <c r="G876" s="75"/>
      <c r="H876" s="75"/>
      <c r="I876" s="75"/>
      <c r="J876" s="75"/>
      <c r="K876" s="75"/>
      <c r="L876" s="75"/>
      <c r="M876" s="75"/>
      <c r="N876" s="75"/>
      <c r="O876" s="75"/>
      <c r="P876" s="77"/>
      <c r="Q876" s="77"/>
      <c r="R876" s="77"/>
      <c r="S876" s="77"/>
      <c r="T876" s="77"/>
      <c r="U876" s="77"/>
      <c r="V876" s="77"/>
      <c r="W876" s="75"/>
      <c r="X876" s="75"/>
      <c r="Y876" s="75"/>
      <c r="Z876" s="75"/>
      <c r="AA876" s="75"/>
      <c r="AB876" s="75"/>
      <c r="AC876" s="75"/>
      <c r="AD876" s="75"/>
    </row>
    <row r="877" spans="1:30" x14ac:dyDescent="0.25">
      <c r="A877" s="75"/>
      <c r="B877" s="75"/>
      <c r="C877" s="75"/>
      <c r="D877" s="75"/>
      <c r="E877" s="75"/>
      <c r="F877" s="75"/>
      <c r="G877" s="75"/>
      <c r="H877" s="75"/>
      <c r="I877" s="75"/>
      <c r="J877" s="75"/>
      <c r="K877" s="75"/>
      <c r="L877" s="75"/>
      <c r="M877" s="75"/>
      <c r="N877" s="75"/>
      <c r="O877" s="75"/>
      <c r="P877" s="77"/>
      <c r="Q877" s="77"/>
      <c r="R877" s="77"/>
      <c r="S877" s="77"/>
      <c r="T877" s="77"/>
      <c r="U877" s="77"/>
      <c r="V877" s="77"/>
      <c r="W877" s="75"/>
      <c r="X877" s="75"/>
      <c r="Y877" s="75"/>
      <c r="Z877" s="75"/>
      <c r="AA877" s="75"/>
      <c r="AB877" s="75"/>
      <c r="AC877" s="75"/>
      <c r="AD877" s="75"/>
    </row>
    <row r="878" spans="1:30" x14ac:dyDescent="0.25">
      <c r="A878" s="75"/>
      <c r="B878" s="75"/>
      <c r="C878" s="75"/>
      <c r="D878" s="75"/>
      <c r="E878" s="75"/>
      <c r="F878" s="75"/>
      <c r="G878" s="75"/>
      <c r="H878" s="75"/>
      <c r="I878" s="75"/>
      <c r="J878" s="75"/>
      <c r="K878" s="75"/>
      <c r="L878" s="75"/>
      <c r="M878" s="75"/>
      <c r="N878" s="75"/>
      <c r="O878" s="75"/>
      <c r="P878" s="77"/>
      <c r="Q878" s="77"/>
      <c r="R878" s="77"/>
      <c r="S878" s="77"/>
      <c r="T878" s="77"/>
      <c r="U878" s="77"/>
      <c r="V878" s="77"/>
      <c r="W878" s="75"/>
      <c r="X878" s="75"/>
      <c r="Y878" s="75"/>
      <c r="Z878" s="75"/>
      <c r="AA878" s="75"/>
      <c r="AB878" s="75"/>
      <c r="AC878" s="75"/>
      <c r="AD878" s="75"/>
    </row>
    <row r="879" spans="1:30" x14ac:dyDescent="0.25">
      <c r="A879" s="75"/>
      <c r="B879" s="75"/>
      <c r="C879" s="75"/>
      <c r="D879" s="75"/>
      <c r="E879" s="75"/>
      <c r="F879" s="75"/>
      <c r="G879" s="75"/>
      <c r="H879" s="75"/>
      <c r="I879" s="75"/>
      <c r="J879" s="75"/>
      <c r="K879" s="75"/>
      <c r="L879" s="75"/>
      <c r="M879" s="75"/>
      <c r="N879" s="75"/>
      <c r="O879" s="75"/>
      <c r="P879" s="77"/>
      <c r="Q879" s="77"/>
      <c r="R879" s="77"/>
      <c r="S879" s="77"/>
      <c r="T879" s="77"/>
      <c r="U879" s="77"/>
      <c r="V879" s="77"/>
      <c r="W879" s="75"/>
      <c r="X879" s="75"/>
      <c r="Y879" s="75"/>
      <c r="Z879" s="75"/>
      <c r="AA879" s="75"/>
      <c r="AB879" s="75"/>
      <c r="AC879" s="75"/>
      <c r="AD879" s="75"/>
    </row>
    <row r="880" spans="1:30" x14ac:dyDescent="0.25">
      <c r="A880" s="75"/>
      <c r="B880" s="75"/>
      <c r="C880" s="75"/>
      <c r="D880" s="75"/>
      <c r="E880" s="75"/>
      <c r="F880" s="75"/>
      <c r="G880" s="75"/>
      <c r="H880" s="75"/>
      <c r="I880" s="75"/>
      <c r="J880" s="75"/>
      <c r="K880" s="75"/>
      <c r="L880" s="75"/>
      <c r="M880" s="75"/>
      <c r="N880" s="75"/>
      <c r="O880" s="75"/>
      <c r="P880" s="77"/>
      <c r="Q880" s="77"/>
      <c r="R880" s="77"/>
      <c r="S880" s="77"/>
      <c r="T880" s="77"/>
      <c r="U880" s="77"/>
      <c r="V880" s="77"/>
      <c r="W880" s="75"/>
      <c r="X880" s="75"/>
      <c r="Y880" s="75"/>
      <c r="Z880" s="75"/>
      <c r="AA880" s="75"/>
      <c r="AB880" s="75"/>
      <c r="AC880" s="75"/>
      <c r="AD880" s="75"/>
    </row>
    <row r="881" spans="1:30" x14ac:dyDescent="0.25">
      <c r="A881" s="75"/>
      <c r="B881" s="75"/>
      <c r="C881" s="75"/>
      <c r="D881" s="75"/>
      <c r="E881" s="75"/>
      <c r="F881" s="75"/>
      <c r="G881" s="75"/>
      <c r="H881" s="75"/>
      <c r="I881" s="75"/>
      <c r="J881" s="75"/>
      <c r="K881" s="75"/>
      <c r="L881" s="75"/>
      <c r="M881" s="75"/>
      <c r="N881" s="75"/>
      <c r="O881" s="75"/>
      <c r="P881" s="77"/>
      <c r="Q881" s="77"/>
      <c r="R881" s="77"/>
      <c r="S881" s="77"/>
      <c r="T881" s="77"/>
      <c r="U881" s="77"/>
      <c r="V881" s="77"/>
      <c r="W881" s="75"/>
      <c r="X881" s="75"/>
      <c r="Y881" s="75"/>
      <c r="Z881" s="75"/>
      <c r="AA881" s="75"/>
      <c r="AB881" s="75"/>
      <c r="AC881" s="75"/>
      <c r="AD881" s="75"/>
    </row>
    <row r="882" spans="1:30" x14ac:dyDescent="0.25">
      <c r="A882" s="75"/>
      <c r="B882" s="75"/>
      <c r="C882" s="75"/>
      <c r="D882" s="75"/>
      <c r="E882" s="75"/>
      <c r="F882" s="75"/>
      <c r="G882" s="75"/>
      <c r="H882" s="75"/>
      <c r="I882" s="75"/>
      <c r="J882" s="75"/>
      <c r="K882" s="75"/>
      <c r="L882" s="75"/>
      <c r="M882" s="75"/>
      <c r="N882" s="75"/>
      <c r="O882" s="75"/>
      <c r="P882" s="77"/>
      <c r="Q882" s="77"/>
      <c r="R882" s="77"/>
      <c r="S882" s="77"/>
      <c r="T882" s="77"/>
      <c r="U882" s="77"/>
      <c r="V882" s="77"/>
      <c r="W882" s="75"/>
      <c r="X882" s="75"/>
      <c r="Y882" s="75"/>
      <c r="Z882" s="75"/>
      <c r="AA882" s="75"/>
      <c r="AB882" s="75"/>
      <c r="AC882" s="75"/>
      <c r="AD882" s="75"/>
    </row>
    <row r="883" spans="1:30" x14ac:dyDescent="0.25">
      <c r="A883" s="75"/>
      <c r="B883" s="75"/>
      <c r="C883" s="75"/>
      <c r="D883" s="75"/>
      <c r="E883" s="75"/>
      <c r="F883" s="75"/>
      <c r="G883" s="75"/>
      <c r="H883" s="75"/>
      <c r="I883" s="75"/>
      <c r="J883" s="75"/>
      <c r="K883" s="75"/>
      <c r="L883" s="75"/>
      <c r="M883" s="75"/>
      <c r="N883" s="75"/>
      <c r="O883" s="75"/>
      <c r="P883" s="77"/>
      <c r="Q883" s="77"/>
      <c r="R883" s="77"/>
      <c r="S883" s="77"/>
      <c r="T883" s="77"/>
      <c r="U883" s="77"/>
      <c r="V883" s="77"/>
      <c r="W883" s="75"/>
      <c r="X883" s="75"/>
      <c r="Y883" s="75"/>
      <c r="Z883" s="75"/>
      <c r="AA883" s="75"/>
      <c r="AB883" s="75"/>
      <c r="AC883" s="75"/>
      <c r="AD883" s="75"/>
    </row>
    <row r="884" spans="1:30" x14ac:dyDescent="0.25">
      <c r="A884" s="75"/>
      <c r="B884" s="75"/>
      <c r="C884" s="75"/>
      <c r="D884" s="75"/>
      <c r="E884" s="75"/>
      <c r="F884" s="75"/>
      <c r="G884" s="75"/>
      <c r="H884" s="75"/>
      <c r="I884" s="75"/>
      <c r="J884" s="75"/>
      <c r="K884" s="75"/>
      <c r="L884" s="75"/>
      <c r="M884" s="75"/>
      <c r="N884" s="75"/>
      <c r="O884" s="75"/>
      <c r="P884" s="77"/>
      <c r="Q884" s="77"/>
      <c r="R884" s="77"/>
      <c r="S884" s="77"/>
      <c r="T884" s="77"/>
      <c r="U884" s="77"/>
      <c r="V884" s="77"/>
      <c r="W884" s="75"/>
      <c r="X884" s="75"/>
      <c r="Y884" s="75"/>
      <c r="Z884" s="75"/>
      <c r="AA884" s="75"/>
      <c r="AB884" s="75"/>
      <c r="AC884" s="75"/>
      <c r="AD884" s="75"/>
    </row>
    <row r="885" spans="1:30" x14ac:dyDescent="0.25">
      <c r="A885" s="75"/>
      <c r="B885" s="75"/>
      <c r="C885" s="75"/>
      <c r="D885" s="75"/>
      <c r="E885" s="75"/>
      <c r="F885" s="75"/>
      <c r="G885" s="75"/>
      <c r="H885" s="75"/>
      <c r="I885" s="75"/>
      <c r="J885" s="75"/>
      <c r="K885" s="75"/>
      <c r="L885" s="75"/>
      <c r="M885" s="75"/>
      <c r="N885" s="75"/>
      <c r="O885" s="75"/>
      <c r="P885" s="77"/>
      <c r="Q885" s="77"/>
      <c r="R885" s="77"/>
      <c r="S885" s="77"/>
      <c r="T885" s="77"/>
      <c r="U885" s="77"/>
      <c r="V885" s="77"/>
      <c r="W885" s="75"/>
      <c r="X885" s="75"/>
      <c r="Y885" s="75"/>
      <c r="Z885" s="75"/>
      <c r="AA885" s="75"/>
      <c r="AB885" s="75"/>
      <c r="AC885" s="75"/>
      <c r="AD885" s="75"/>
    </row>
    <row r="886" spans="1:30" x14ac:dyDescent="0.25">
      <c r="A886" s="75"/>
      <c r="B886" s="75"/>
      <c r="C886" s="75"/>
      <c r="D886" s="75"/>
      <c r="E886" s="75"/>
      <c r="F886" s="75"/>
      <c r="G886" s="75"/>
      <c r="H886" s="75"/>
      <c r="I886" s="75"/>
      <c r="J886" s="75"/>
      <c r="K886" s="75"/>
      <c r="L886" s="75"/>
      <c r="M886" s="75"/>
      <c r="N886" s="75"/>
      <c r="O886" s="75"/>
      <c r="P886" s="77"/>
      <c r="Q886" s="77"/>
      <c r="R886" s="77"/>
      <c r="S886" s="77"/>
      <c r="T886" s="77"/>
      <c r="U886" s="77"/>
      <c r="V886" s="77"/>
      <c r="W886" s="75"/>
      <c r="X886" s="75"/>
      <c r="Y886" s="75"/>
      <c r="Z886" s="75"/>
      <c r="AA886" s="75"/>
      <c r="AB886" s="75"/>
      <c r="AC886" s="75"/>
      <c r="AD886" s="75"/>
    </row>
    <row r="887" spans="1:30" x14ac:dyDescent="0.25">
      <c r="A887" s="75"/>
      <c r="B887" s="75"/>
      <c r="C887" s="75"/>
      <c r="D887" s="75"/>
      <c r="E887" s="75"/>
      <c r="F887" s="75"/>
      <c r="G887" s="75"/>
      <c r="H887" s="75"/>
      <c r="I887" s="75"/>
      <c r="J887" s="75"/>
      <c r="K887" s="75"/>
      <c r="L887" s="75"/>
      <c r="M887" s="75"/>
      <c r="N887" s="75"/>
      <c r="O887" s="75"/>
      <c r="P887" s="77"/>
      <c r="Q887" s="77"/>
      <c r="R887" s="77"/>
      <c r="S887" s="77"/>
      <c r="T887" s="77"/>
      <c r="U887" s="77"/>
      <c r="V887" s="77"/>
      <c r="W887" s="75"/>
      <c r="X887" s="75"/>
      <c r="Y887" s="75"/>
      <c r="Z887" s="75"/>
      <c r="AA887" s="75"/>
      <c r="AB887" s="75"/>
      <c r="AC887" s="75"/>
      <c r="AD887" s="75"/>
    </row>
    <row r="888" spans="1:30" x14ac:dyDescent="0.25">
      <c r="A888" s="75"/>
      <c r="B888" s="75"/>
      <c r="C888" s="75"/>
      <c r="D888" s="75"/>
      <c r="E888" s="75"/>
      <c r="F888" s="75"/>
      <c r="G888" s="75"/>
      <c r="H888" s="75"/>
      <c r="I888" s="75"/>
      <c r="J888" s="75"/>
      <c r="K888" s="75"/>
      <c r="L888" s="75"/>
      <c r="M888" s="75"/>
      <c r="N888" s="75"/>
      <c r="O888" s="75"/>
      <c r="P888" s="77"/>
      <c r="Q888" s="77"/>
      <c r="R888" s="77"/>
      <c r="S888" s="77"/>
      <c r="T888" s="77"/>
      <c r="U888" s="77"/>
      <c r="V888" s="77"/>
      <c r="W888" s="75"/>
      <c r="X888" s="75"/>
      <c r="Y888" s="75"/>
      <c r="Z888" s="75"/>
      <c r="AA888" s="75"/>
      <c r="AB888" s="75"/>
      <c r="AC888" s="75"/>
      <c r="AD888" s="75"/>
    </row>
    <row r="889" spans="1:30" x14ac:dyDescent="0.25">
      <c r="A889" s="75"/>
      <c r="B889" s="75"/>
      <c r="C889" s="75"/>
      <c r="D889" s="75"/>
      <c r="E889" s="75"/>
      <c r="F889" s="75"/>
      <c r="G889" s="75"/>
      <c r="H889" s="75"/>
      <c r="I889" s="75"/>
      <c r="J889" s="75"/>
      <c r="K889" s="75"/>
      <c r="L889" s="75"/>
      <c r="M889" s="75"/>
      <c r="N889" s="75"/>
      <c r="O889" s="75"/>
      <c r="P889" s="77"/>
      <c r="Q889" s="77"/>
      <c r="R889" s="77"/>
      <c r="S889" s="77"/>
      <c r="T889" s="77"/>
      <c r="U889" s="77"/>
      <c r="V889" s="77"/>
      <c r="W889" s="75"/>
      <c r="X889" s="75"/>
      <c r="Y889" s="75"/>
      <c r="Z889" s="75"/>
      <c r="AA889" s="75"/>
      <c r="AB889" s="75"/>
      <c r="AC889" s="75"/>
      <c r="AD889" s="75"/>
    </row>
    <row r="890" spans="1:30" x14ac:dyDescent="0.25">
      <c r="A890" s="75"/>
      <c r="B890" s="75"/>
      <c r="C890" s="75"/>
      <c r="D890" s="75"/>
      <c r="E890" s="75"/>
      <c r="F890" s="75"/>
      <c r="G890" s="75"/>
      <c r="H890" s="75"/>
      <c r="I890" s="75"/>
      <c r="J890" s="75"/>
      <c r="K890" s="75"/>
      <c r="L890" s="75"/>
      <c r="M890" s="75"/>
      <c r="N890" s="75"/>
      <c r="O890" s="75"/>
      <c r="P890" s="77"/>
      <c r="Q890" s="77"/>
      <c r="R890" s="77"/>
      <c r="S890" s="77"/>
      <c r="T890" s="77"/>
      <c r="U890" s="77"/>
      <c r="V890" s="77"/>
      <c r="W890" s="75"/>
      <c r="X890" s="75"/>
      <c r="Y890" s="75"/>
      <c r="Z890" s="75"/>
      <c r="AA890" s="75"/>
      <c r="AB890" s="75"/>
      <c r="AC890" s="75"/>
      <c r="AD890" s="75"/>
    </row>
    <row r="891" spans="1:30" x14ac:dyDescent="0.25">
      <c r="A891" s="75"/>
      <c r="B891" s="75"/>
      <c r="C891" s="75"/>
      <c r="D891" s="75"/>
      <c r="E891" s="75"/>
      <c r="F891" s="75"/>
      <c r="G891" s="75"/>
      <c r="H891" s="75"/>
      <c r="I891" s="75"/>
      <c r="J891" s="75"/>
      <c r="K891" s="75"/>
      <c r="L891" s="75"/>
      <c r="M891" s="75"/>
      <c r="N891" s="75"/>
      <c r="O891" s="75"/>
      <c r="P891" s="77"/>
      <c r="Q891" s="77"/>
      <c r="R891" s="77"/>
      <c r="S891" s="77"/>
      <c r="T891" s="77"/>
      <c r="U891" s="77"/>
      <c r="V891" s="77"/>
      <c r="W891" s="75"/>
      <c r="X891" s="75"/>
      <c r="Y891" s="75"/>
      <c r="Z891" s="75"/>
      <c r="AA891" s="75"/>
      <c r="AB891" s="75"/>
      <c r="AC891" s="75"/>
      <c r="AD891" s="75"/>
    </row>
    <row r="892" spans="1:30" x14ac:dyDescent="0.25">
      <c r="A892" s="75"/>
      <c r="B892" s="75"/>
      <c r="C892" s="75"/>
      <c r="D892" s="75"/>
      <c r="E892" s="75"/>
      <c r="F892" s="75"/>
      <c r="G892" s="75"/>
      <c r="H892" s="75"/>
      <c r="I892" s="75"/>
      <c r="J892" s="75"/>
      <c r="K892" s="75"/>
      <c r="L892" s="75"/>
      <c r="M892" s="75"/>
      <c r="N892" s="75"/>
      <c r="O892" s="75"/>
      <c r="P892" s="77"/>
      <c r="Q892" s="77"/>
      <c r="R892" s="77"/>
      <c r="S892" s="77"/>
      <c r="T892" s="77"/>
      <c r="U892" s="77"/>
      <c r="V892" s="77"/>
      <c r="W892" s="75"/>
      <c r="X892" s="75"/>
      <c r="Y892" s="75"/>
      <c r="Z892" s="75"/>
      <c r="AA892" s="75"/>
      <c r="AB892" s="75"/>
      <c r="AC892" s="75"/>
      <c r="AD892" s="75"/>
    </row>
    <row r="893" spans="1:30" x14ac:dyDescent="0.25">
      <c r="A893" s="75"/>
      <c r="B893" s="75"/>
      <c r="C893" s="75"/>
      <c r="D893" s="75"/>
      <c r="E893" s="75"/>
      <c r="F893" s="75"/>
      <c r="G893" s="75"/>
      <c r="H893" s="75"/>
      <c r="I893" s="75"/>
      <c r="J893" s="75"/>
      <c r="K893" s="75"/>
      <c r="L893" s="75"/>
      <c r="M893" s="75"/>
      <c r="N893" s="75"/>
      <c r="O893" s="75"/>
      <c r="P893" s="77"/>
      <c r="Q893" s="77"/>
      <c r="R893" s="77"/>
      <c r="S893" s="77"/>
      <c r="T893" s="77"/>
      <c r="U893" s="77"/>
      <c r="V893" s="77"/>
      <c r="W893" s="75"/>
      <c r="X893" s="75"/>
      <c r="Y893" s="75"/>
      <c r="Z893" s="75"/>
      <c r="AA893" s="75"/>
      <c r="AB893" s="75"/>
      <c r="AC893" s="75"/>
      <c r="AD893" s="75"/>
    </row>
    <row r="894" spans="1:30" x14ac:dyDescent="0.25">
      <c r="A894" s="75"/>
      <c r="B894" s="75"/>
      <c r="C894" s="75"/>
      <c r="D894" s="75"/>
      <c r="E894" s="75"/>
      <c r="F894" s="75"/>
      <c r="G894" s="75"/>
      <c r="H894" s="75"/>
      <c r="I894" s="75"/>
      <c r="J894" s="75"/>
      <c r="K894" s="75"/>
      <c r="L894" s="75"/>
      <c r="M894" s="75"/>
      <c r="N894" s="75"/>
      <c r="O894" s="75"/>
      <c r="P894" s="77"/>
      <c r="Q894" s="77"/>
      <c r="R894" s="77"/>
      <c r="S894" s="77"/>
      <c r="T894" s="77"/>
      <c r="U894" s="77"/>
      <c r="V894" s="77"/>
      <c r="W894" s="75"/>
      <c r="X894" s="75"/>
      <c r="Y894" s="75"/>
      <c r="Z894" s="75"/>
      <c r="AA894" s="75"/>
      <c r="AB894" s="75"/>
      <c r="AC894" s="75"/>
      <c r="AD894" s="75"/>
    </row>
    <row r="895" spans="1:30" x14ac:dyDescent="0.25">
      <c r="A895" s="75"/>
      <c r="B895" s="75"/>
      <c r="C895" s="75"/>
      <c r="D895" s="75"/>
      <c r="E895" s="75"/>
      <c r="F895" s="75"/>
      <c r="G895" s="75"/>
      <c r="H895" s="75"/>
      <c r="I895" s="75"/>
      <c r="J895" s="75"/>
      <c r="K895" s="75"/>
      <c r="L895" s="75"/>
      <c r="M895" s="75"/>
      <c r="N895" s="75"/>
      <c r="O895" s="75"/>
      <c r="P895" s="77"/>
      <c r="Q895" s="77"/>
      <c r="R895" s="77"/>
      <c r="S895" s="77"/>
      <c r="T895" s="77"/>
      <c r="U895" s="77"/>
      <c r="V895" s="77"/>
      <c r="W895" s="75"/>
      <c r="X895" s="75"/>
      <c r="Y895" s="75"/>
      <c r="Z895" s="75"/>
      <c r="AA895" s="75"/>
      <c r="AB895" s="75"/>
      <c r="AC895" s="75"/>
      <c r="AD895" s="75"/>
    </row>
    <row r="896" spans="1:30" x14ac:dyDescent="0.25">
      <c r="A896" s="75"/>
      <c r="B896" s="75"/>
      <c r="C896" s="75"/>
      <c r="D896" s="75"/>
      <c r="E896" s="75"/>
      <c r="F896" s="75"/>
      <c r="G896" s="75"/>
      <c r="H896" s="75"/>
      <c r="I896" s="75"/>
      <c r="J896" s="75"/>
      <c r="K896" s="75"/>
      <c r="L896" s="75"/>
      <c r="M896" s="75"/>
      <c r="N896" s="75"/>
      <c r="O896" s="75"/>
      <c r="P896" s="77"/>
      <c r="Q896" s="77"/>
      <c r="R896" s="77"/>
      <c r="S896" s="77"/>
      <c r="T896" s="77"/>
      <c r="U896" s="77"/>
      <c r="V896" s="77"/>
      <c r="W896" s="75"/>
      <c r="X896" s="75"/>
      <c r="Y896" s="75"/>
      <c r="Z896" s="75"/>
      <c r="AA896" s="75"/>
      <c r="AB896" s="75"/>
      <c r="AC896" s="75"/>
      <c r="AD896" s="75"/>
    </row>
    <row r="897" spans="1:30" x14ac:dyDescent="0.25">
      <c r="A897" s="75"/>
      <c r="B897" s="75"/>
      <c r="C897" s="75"/>
      <c r="D897" s="75"/>
      <c r="E897" s="75"/>
      <c r="F897" s="75"/>
      <c r="G897" s="75"/>
      <c r="H897" s="75"/>
      <c r="I897" s="75"/>
      <c r="J897" s="75"/>
      <c r="K897" s="75"/>
      <c r="L897" s="75"/>
      <c r="M897" s="75"/>
      <c r="N897" s="75"/>
      <c r="O897" s="75"/>
      <c r="P897" s="77"/>
      <c r="Q897" s="77"/>
      <c r="R897" s="77"/>
      <c r="S897" s="77"/>
      <c r="T897" s="77"/>
      <c r="U897" s="77"/>
      <c r="V897" s="77"/>
      <c r="W897" s="75"/>
      <c r="X897" s="75"/>
      <c r="Y897" s="75"/>
      <c r="Z897" s="75"/>
      <c r="AA897" s="75"/>
      <c r="AB897" s="75"/>
      <c r="AC897" s="75"/>
      <c r="AD897" s="75"/>
    </row>
    <row r="898" spans="1:30" x14ac:dyDescent="0.25">
      <c r="A898" s="75"/>
      <c r="B898" s="75"/>
      <c r="C898" s="75"/>
      <c r="D898" s="75"/>
      <c r="E898" s="75"/>
      <c r="F898" s="75"/>
      <c r="G898" s="75"/>
      <c r="H898" s="75"/>
      <c r="I898" s="75"/>
      <c r="J898" s="75"/>
      <c r="K898" s="75"/>
      <c r="L898" s="75"/>
      <c r="M898" s="75"/>
      <c r="N898" s="75"/>
      <c r="O898" s="75"/>
      <c r="P898" s="77"/>
      <c r="Q898" s="77"/>
      <c r="R898" s="77"/>
      <c r="S898" s="77"/>
      <c r="T898" s="77"/>
      <c r="U898" s="77"/>
      <c r="V898" s="77"/>
      <c r="W898" s="75"/>
      <c r="X898" s="75"/>
      <c r="Y898" s="75"/>
      <c r="Z898" s="75"/>
      <c r="AA898" s="75"/>
      <c r="AB898" s="75"/>
      <c r="AC898" s="75"/>
      <c r="AD898" s="75"/>
    </row>
    <row r="899" spans="1:30" x14ac:dyDescent="0.25">
      <c r="A899" s="75"/>
      <c r="B899" s="75"/>
      <c r="C899" s="75"/>
      <c r="D899" s="75"/>
      <c r="E899" s="75"/>
      <c r="F899" s="75"/>
      <c r="G899" s="75"/>
      <c r="H899" s="75"/>
      <c r="I899" s="75"/>
      <c r="J899" s="75"/>
      <c r="K899" s="75"/>
      <c r="L899" s="75"/>
      <c r="M899" s="75"/>
      <c r="N899" s="75"/>
      <c r="O899" s="75"/>
      <c r="P899" s="77"/>
      <c r="Q899" s="77"/>
      <c r="R899" s="77"/>
      <c r="S899" s="77"/>
      <c r="T899" s="77"/>
      <c r="U899" s="77"/>
      <c r="V899" s="77"/>
      <c r="W899" s="75"/>
      <c r="X899" s="75"/>
      <c r="Y899" s="75"/>
      <c r="Z899" s="75"/>
      <c r="AA899" s="75"/>
      <c r="AB899" s="75"/>
      <c r="AC899" s="75"/>
      <c r="AD899" s="75"/>
    </row>
    <row r="900" spans="1:30" x14ac:dyDescent="0.25">
      <c r="A900" s="75"/>
      <c r="B900" s="75"/>
      <c r="C900" s="75"/>
      <c r="D900" s="75"/>
      <c r="E900" s="75"/>
      <c r="F900" s="75"/>
      <c r="G900" s="75"/>
      <c r="H900" s="75"/>
      <c r="I900" s="75"/>
      <c r="J900" s="75"/>
      <c r="K900" s="75"/>
      <c r="L900" s="75"/>
      <c r="M900" s="75"/>
      <c r="N900" s="75"/>
      <c r="O900" s="75"/>
      <c r="P900" s="77"/>
      <c r="Q900" s="77"/>
      <c r="R900" s="77"/>
      <c r="S900" s="77"/>
      <c r="T900" s="77"/>
      <c r="U900" s="77"/>
      <c r="V900" s="77"/>
      <c r="W900" s="75"/>
      <c r="X900" s="75"/>
      <c r="Y900" s="75"/>
      <c r="Z900" s="75"/>
      <c r="AA900" s="75"/>
      <c r="AB900" s="75"/>
      <c r="AC900" s="75"/>
      <c r="AD900" s="75"/>
    </row>
    <row r="901" spans="1:30" x14ac:dyDescent="0.25">
      <c r="A901" s="75"/>
      <c r="B901" s="75"/>
      <c r="C901" s="75"/>
      <c r="D901" s="75"/>
      <c r="E901" s="75"/>
      <c r="F901" s="75"/>
      <c r="G901" s="75"/>
      <c r="H901" s="75"/>
      <c r="I901" s="75"/>
      <c r="J901" s="75"/>
      <c r="K901" s="75"/>
      <c r="L901" s="75"/>
      <c r="M901" s="75"/>
      <c r="N901" s="75"/>
      <c r="O901" s="75"/>
      <c r="P901" s="77"/>
      <c r="Q901" s="77"/>
      <c r="R901" s="77"/>
      <c r="S901" s="77"/>
      <c r="T901" s="77"/>
      <c r="U901" s="77"/>
      <c r="V901" s="77"/>
      <c r="W901" s="75"/>
      <c r="X901" s="75"/>
      <c r="Y901" s="75"/>
      <c r="Z901" s="75"/>
      <c r="AA901" s="75"/>
      <c r="AB901" s="75"/>
      <c r="AC901" s="75"/>
      <c r="AD901" s="75"/>
    </row>
    <row r="902" spans="1:30" x14ac:dyDescent="0.25">
      <c r="A902" s="75"/>
      <c r="B902" s="75"/>
      <c r="C902" s="75"/>
      <c r="D902" s="75"/>
      <c r="E902" s="75"/>
      <c r="F902" s="75"/>
      <c r="G902" s="75"/>
      <c r="H902" s="75"/>
      <c r="I902" s="75"/>
      <c r="J902" s="75"/>
      <c r="K902" s="75"/>
      <c r="L902" s="75"/>
      <c r="M902" s="75"/>
      <c r="N902" s="75"/>
      <c r="O902" s="75"/>
      <c r="P902" s="77"/>
      <c r="Q902" s="77"/>
      <c r="R902" s="77"/>
      <c r="S902" s="77"/>
      <c r="T902" s="77"/>
      <c r="U902" s="77"/>
      <c r="V902" s="77"/>
      <c r="W902" s="75"/>
      <c r="X902" s="75"/>
      <c r="Y902" s="75"/>
      <c r="Z902" s="75"/>
      <c r="AA902" s="75"/>
      <c r="AB902" s="75"/>
      <c r="AC902" s="75"/>
      <c r="AD902" s="75"/>
    </row>
    <row r="903" spans="1:30" x14ac:dyDescent="0.25">
      <c r="A903" s="75"/>
      <c r="B903" s="75"/>
      <c r="C903" s="75"/>
      <c r="D903" s="75"/>
      <c r="E903" s="75"/>
      <c r="F903" s="75"/>
      <c r="G903" s="75"/>
      <c r="H903" s="75"/>
      <c r="I903" s="75"/>
      <c r="J903" s="75"/>
      <c r="K903" s="75"/>
      <c r="L903" s="75"/>
      <c r="M903" s="75"/>
      <c r="N903" s="75"/>
      <c r="O903" s="75"/>
      <c r="P903" s="77"/>
      <c r="Q903" s="77"/>
      <c r="R903" s="77"/>
      <c r="S903" s="77"/>
      <c r="T903" s="77"/>
      <c r="U903" s="77"/>
      <c r="V903" s="77"/>
      <c r="W903" s="75"/>
      <c r="X903" s="75"/>
      <c r="Y903" s="75"/>
      <c r="Z903" s="75"/>
      <c r="AA903" s="75"/>
      <c r="AB903" s="75"/>
      <c r="AC903" s="75"/>
      <c r="AD903" s="75"/>
    </row>
    <row r="904" spans="1:30" x14ac:dyDescent="0.25">
      <c r="A904" s="75"/>
      <c r="B904" s="75"/>
      <c r="C904" s="75"/>
      <c r="D904" s="75"/>
      <c r="E904" s="75"/>
      <c r="F904" s="75"/>
      <c r="G904" s="75"/>
      <c r="H904" s="75"/>
      <c r="I904" s="75"/>
      <c r="J904" s="75"/>
      <c r="K904" s="75"/>
      <c r="L904" s="75"/>
      <c r="M904" s="75"/>
      <c r="N904" s="75"/>
      <c r="O904" s="75"/>
      <c r="P904" s="77"/>
      <c r="Q904" s="77"/>
      <c r="R904" s="77"/>
      <c r="S904" s="77"/>
      <c r="T904" s="77"/>
      <c r="U904" s="77"/>
      <c r="V904" s="77"/>
      <c r="W904" s="75"/>
      <c r="X904" s="75"/>
      <c r="Y904" s="75"/>
      <c r="Z904" s="75"/>
      <c r="AA904" s="75"/>
      <c r="AB904" s="75"/>
      <c r="AC904" s="75"/>
      <c r="AD904" s="75"/>
    </row>
    <row r="905" spans="1:30" x14ac:dyDescent="0.25">
      <c r="A905" s="75"/>
      <c r="B905" s="75"/>
      <c r="C905" s="75"/>
      <c r="D905" s="75"/>
      <c r="E905" s="75"/>
      <c r="F905" s="75"/>
      <c r="G905" s="75"/>
      <c r="H905" s="75"/>
      <c r="I905" s="75"/>
      <c r="J905" s="75"/>
      <c r="K905" s="75"/>
      <c r="L905" s="75"/>
      <c r="M905" s="75"/>
      <c r="N905" s="75"/>
      <c r="O905" s="75"/>
      <c r="P905" s="77"/>
      <c r="Q905" s="77"/>
      <c r="R905" s="77"/>
      <c r="S905" s="77"/>
      <c r="T905" s="77"/>
      <c r="U905" s="77"/>
      <c r="V905" s="77"/>
      <c r="W905" s="75"/>
      <c r="X905" s="75"/>
      <c r="Y905" s="75"/>
      <c r="Z905" s="75"/>
      <c r="AA905" s="75"/>
      <c r="AB905" s="75"/>
      <c r="AC905" s="75"/>
      <c r="AD905" s="75"/>
    </row>
    <row r="906" spans="1:30" x14ac:dyDescent="0.25">
      <c r="A906" s="75"/>
      <c r="B906" s="75"/>
      <c r="C906" s="75"/>
      <c r="D906" s="75"/>
      <c r="E906" s="75"/>
      <c r="F906" s="75"/>
      <c r="G906" s="75"/>
      <c r="H906" s="75"/>
      <c r="I906" s="75"/>
      <c r="J906" s="75"/>
      <c r="K906" s="75"/>
      <c r="L906" s="75"/>
      <c r="M906" s="75"/>
      <c r="N906" s="75"/>
      <c r="O906" s="75"/>
      <c r="P906" s="77"/>
      <c r="Q906" s="77"/>
      <c r="R906" s="77"/>
      <c r="S906" s="77"/>
      <c r="T906" s="77"/>
      <c r="U906" s="77"/>
      <c r="V906" s="77"/>
      <c r="W906" s="75"/>
      <c r="X906" s="75"/>
      <c r="Y906" s="75"/>
      <c r="Z906" s="75"/>
      <c r="AA906" s="75"/>
      <c r="AB906" s="75"/>
      <c r="AC906" s="75"/>
      <c r="AD906" s="75"/>
    </row>
    <row r="907" spans="1:30" x14ac:dyDescent="0.25">
      <c r="A907" s="75"/>
      <c r="B907" s="75"/>
      <c r="C907" s="75"/>
      <c r="D907" s="75"/>
      <c r="E907" s="75"/>
      <c r="F907" s="75"/>
      <c r="G907" s="75"/>
      <c r="H907" s="75"/>
      <c r="I907" s="75"/>
      <c r="J907" s="75"/>
      <c r="K907" s="75"/>
      <c r="L907" s="75"/>
      <c r="M907" s="75"/>
      <c r="N907" s="75"/>
      <c r="O907" s="75"/>
      <c r="P907" s="77"/>
      <c r="Q907" s="77"/>
      <c r="R907" s="77"/>
      <c r="S907" s="77"/>
      <c r="T907" s="77"/>
      <c r="U907" s="77"/>
      <c r="V907" s="77"/>
      <c r="W907" s="75"/>
      <c r="X907" s="75"/>
      <c r="Y907" s="75"/>
      <c r="Z907" s="75"/>
      <c r="AA907" s="75"/>
      <c r="AB907" s="75"/>
      <c r="AC907" s="75"/>
      <c r="AD907" s="75"/>
    </row>
    <row r="908" spans="1:30" x14ac:dyDescent="0.25">
      <c r="A908" s="75"/>
      <c r="B908" s="75"/>
      <c r="C908" s="75"/>
      <c r="D908" s="75"/>
      <c r="E908" s="75"/>
      <c r="F908" s="75"/>
      <c r="G908" s="75"/>
      <c r="H908" s="75"/>
      <c r="I908" s="75"/>
      <c r="J908" s="75"/>
      <c r="K908" s="75"/>
      <c r="L908" s="75"/>
      <c r="M908" s="75"/>
      <c r="N908" s="75"/>
      <c r="O908" s="75"/>
      <c r="P908" s="77"/>
      <c r="Q908" s="77"/>
      <c r="R908" s="77"/>
      <c r="S908" s="77"/>
      <c r="T908" s="77"/>
      <c r="U908" s="77"/>
      <c r="V908" s="77"/>
      <c r="W908" s="75"/>
      <c r="X908" s="75"/>
      <c r="Y908" s="75"/>
      <c r="Z908" s="75"/>
      <c r="AA908" s="75"/>
      <c r="AB908" s="75"/>
      <c r="AC908" s="75"/>
      <c r="AD908" s="75"/>
    </row>
    <row r="909" spans="1:30" x14ac:dyDescent="0.25">
      <c r="A909" s="75"/>
      <c r="B909" s="75"/>
      <c r="C909" s="75"/>
      <c r="D909" s="75"/>
      <c r="E909" s="75"/>
      <c r="F909" s="75"/>
      <c r="G909" s="75"/>
      <c r="H909" s="75"/>
      <c r="I909" s="75"/>
      <c r="J909" s="75"/>
      <c r="K909" s="75"/>
      <c r="L909" s="75"/>
      <c r="M909" s="75"/>
      <c r="N909" s="75"/>
      <c r="O909" s="75"/>
      <c r="P909" s="77"/>
      <c r="Q909" s="77"/>
      <c r="R909" s="77"/>
      <c r="S909" s="77"/>
      <c r="T909" s="77"/>
      <c r="U909" s="77"/>
      <c r="V909" s="77"/>
      <c r="W909" s="75"/>
      <c r="X909" s="75"/>
      <c r="Y909" s="75"/>
      <c r="Z909" s="75"/>
      <c r="AA909" s="75"/>
      <c r="AB909" s="75"/>
      <c r="AC909" s="75"/>
      <c r="AD909" s="75"/>
    </row>
    <row r="910" spans="1:30" x14ac:dyDescent="0.25">
      <c r="A910" s="75"/>
      <c r="B910" s="75"/>
      <c r="C910" s="75"/>
      <c r="D910" s="75"/>
      <c r="E910" s="75"/>
      <c r="F910" s="75"/>
      <c r="G910" s="75"/>
      <c r="H910" s="75"/>
      <c r="I910" s="75"/>
      <c r="J910" s="75"/>
      <c r="K910" s="75"/>
      <c r="L910" s="75"/>
      <c r="M910" s="75"/>
      <c r="N910" s="75"/>
      <c r="O910" s="75"/>
      <c r="P910" s="77"/>
      <c r="Q910" s="77"/>
      <c r="R910" s="77"/>
      <c r="S910" s="77"/>
      <c r="T910" s="77"/>
      <c r="U910" s="77"/>
      <c r="V910" s="77"/>
      <c r="W910" s="75"/>
      <c r="X910" s="75"/>
      <c r="Y910" s="75"/>
      <c r="Z910" s="75"/>
      <c r="AA910" s="75"/>
      <c r="AB910" s="75"/>
      <c r="AC910" s="75"/>
      <c r="AD910" s="75"/>
    </row>
    <row r="911" spans="1:30" x14ac:dyDescent="0.25">
      <c r="A911" s="75"/>
      <c r="B911" s="75"/>
      <c r="C911" s="75"/>
      <c r="D911" s="75"/>
      <c r="E911" s="75"/>
      <c r="F911" s="75"/>
      <c r="G911" s="75"/>
      <c r="H911" s="75"/>
      <c r="I911" s="75"/>
      <c r="J911" s="75"/>
      <c r="K911" s="75"/>
      <c r="L911" s="75"/>
      <c r="M911" s="75"/>
      <c r="N911" s="75"/>
      <c r="O911" s="75"/>
      <c r="P911" s="77"/>
      <c r="Q911" s="77"/>
      <c r="R911" s="77"/>
      <c r="S911" s="77"/>
      <c r="T911" s="77"/>
      <c r="U911" s="77"/>
      <c r="V911" s="77"/>
      <c r="W911" s="75"/>
      <c r="X911" s="75"/>
      <c r="Y911" s="75"/>
      <c r="Z911" s="75"/>
      <c r="AA911" s="75"/>
      <c r="AB911" s="75"/>
      <c r="AC911" s="75"/>
      <c r="AD911" s="75"/>
    </row>
    <row r="912" spans="1:30" x14ac:dyDescent="0.25">
      <c r="A912" s="75"/>
      <c r="B912" s="75"/>
      <c r="C912" s="75"/>
      <c r="D912" s="75"/>
      <c r="E912" s="75"/>
      <c r="F912" s="75"/>
      <c r="G912" s="75"/>
      <c r="H912" s="75"/>
      <c r="I912" s="75"/>
      <c r="J912" s="75"/>
      <c r="K912" s="75"/>
      <c r="L912" s="75"/>
      <c r="M912" s="75"/>
      <c r="N912" s="75"/>
      <c r="O912" s="75"/>
      <c r="P912" s="77"/>
      <c r="Q912" s="77"/>
      <c r="R912" s="77"/>
      <c r="S912" s="77"/>
      <c r="T912" s="77"/>
      <c r="U912" s="77"/>
      <c r="V912" s="77"/>
      <c r="W912" s="75"/>
      <c r="X912" s="75"/>
      <c r="Y912" s="75"/>
      <c r="Z912" s="75"/>
      <c r="AA912" s="75"/>
      <c r="AB912" s="75"/>
      <c r="AC912" s="75"/>
      <c r="AD912" s="75"/>
    </row>
    <row r="913" spans="1:30" x14ac:dyDescent="0.25">
      <c r="A913" s="75"/>
      <c r="B913" s="75"/>
      <c r="C913" s="75"/>
      <c r="D913" s="75"/>
      <c r="E913" s="75"/>
      <c r="F913" s="75"/>
      <c r="G913" s="75"/>
      <c r="H913" s="75"/>
      <c r="I913" s="75"/>
      <c r="J913" s="75"/>
      <c r="K913" s="75"/>
      <c r="L913" s="75"/>
      <c r="M913" s="75"/>
      <c r="N913" s="75"/>
      <c r="O913" s="75"/>
      <c r="P913" s="77"/>
      <c r="Q913" s="77"/>
      <c r="R913" s="77"/>
      <c r="S913" s="77"/>
      <c r="T913" s="77"/>
      <c r="U913" s="77"/>
      <c r="V913" s="77"/>
      <c r="W913" s="75"/>
      <c r="X913" s="75"/>
      <c r="Y913" s="75"/>
      <c r="Z913" s="75"/>
      <c r="AA913" s="75"/>
      <c r="AB913" s="75"/>
      <c r="AC913" s="75"/>
      <c r="AD913" s="75"/>
    </row>
    <row r="914" spans="1:30" x14ac:dyDescent="0.25">
      <c r="A914" s="75"/>
      <c r="B914" s="75"/>
      <c r="C914" s="75"/>
      <c r="D914" s="75"/>
      <c r="E914" s="75"/>
      <c r="F914" s="75"/>
      <c r="G914" s="75"/>
      <c r="H914" s="75"/>
      <c r="I914" s="75"/>
      <c r="J914" s="75"/>
      <c r="K914" s="75"/>
      <c r="L914" s="75"/>
      <c r="M914" s="75"/>
      <c r="N914" s="75"/>
      <c r="O914" s="75"/>
      <c r="P914" s="77"/>
      <c r="Q914" s="77"/>
      <c r="R914" s="77"/>
      <c r="S914" s="77"/>
      <c r="T914" s="77"/>
      <c r="U914" s="77"/>
      <c r="V914" s="77"/>
      <c r="W914" s="75"/>
      <c r="X914" s="75"/>
      <c r="Y914" s="75"/>
      <c r="Z914" s="75"/>
      <c r="AA914" s="75"/>
      <c r="AB914" s="75"/>
      <c r="AC914" s="75"/>
      <c r="AD914" s="75"/>
    </row>
    <row r="915" spans="1:30" x14ac:dyDescent="0.25">
      <c r="A915" s="75"/>
      <c r="B915" s="75"/>
      <c r="C915" s="75"/>
      <c r="D915" s="75"/>
      <c r="E915" s="75"/>
      <c r="F915" s="75"/>
      <c r="G915" s="75"/>
      <c r="H915" s="75"/>
      <c r="I915" s="75"/>
      <c r="J915" s="75"/>
      <c r="K915" s="75"/>
      <c r="L915" s="75"/>
      <c r="M915" s="75"/>
      <c r="N915" s="75"/>
      <c r="O915" s="75"/>
      <c r="P915" s="77"/>
      <c r="Q915" s="77"/>
      <c r="R915" s="77"/>
      <c r="S915" s="77"/>
      <c r="T915" s="77"/>
      <c r="U915" s="77"/>
      <c r="V915" s="77"/>
      <c r="W915" s="75"/>
      <c r="X915" s="75"/>
      <c r="Y915" s="75"/>
      <c r="Z915" s="75"/>
      <c r="AA915" s="75"/>
      <c r="AB915" s="75"/>
      <c r="AC915" s="75"/>
      <c r="AD915" s="75"/>
    </row>
    <row r="916" spans="1:30" x14ac:dyDescent="0.25">
      <c r="A916" s="75"/>
      <c r="B916" s="75"/>
      <c r="C916" s="75"/>
      <c r="D916" s="75"/>
      <c r="E916" s="75"/>
      <c r="F916" s="75"/>
      <c r="G916" s="75"/>
      <c r="H916" s="75"/>
      <c r="I916" s="75"/>
      <c r="J916" s="75"/>
      <c r="K916" s="75"/>
      <c r="L916" s="75"/>
      <c r="M916" s="75"/>
      <c r="N916" s="75"/>
      <c r="O916" s="75"/>
      <c r="P916" s="77"/>
      <c r="Q916" s="77"/>
      <c r="R916" s="77"/>
      <c r="S916" s="77"/>
      <c r="T916" s="77"/>
      <c r="U916" s="77"/>
      <c r="V916" s="77"/>
      <c r="W916" s="75"/>
      <c r="X916" s="75"/>
      <c r="Y916" s="75"/>
      <c r="Z916" s="75"/>
      <c r="AA916" s="75"/>
      <c r="AB916" s="75"/>
      <c r="AC916" s="75"/>
      <c r="AD916" s="75"/>
    </row>
    <row r="917" spans="1:30" x14ac:dyDescent="0.25">
      <c r="A917" s="75"/>
      <c r="B917" s="75"/>
      <c r="C917" s="75"/>
      <c r="D917" s="75"/>
      <c r="E917" s="75"/>
      <c r="F917" s="75"/>
      <c r="G917" s="75"/>
      <c r="H917" s="75"/>
      <c r="I917" s="75"/>
      <c r="J917" s="75"/>
      <c r="K917" s="75"/>
      <c r="L917" s="75"/>
      <c r="M917" s="75"/>
      <c r="N917" s="75"/>
      <c r="O917" s="75"/>
      <c r="P917" s="77"/>
      <c r="Q917" s="77"/>
      <c r="R917" s="77"/>
      <c r="S917" s="77"/>
      <c r="T917" s="77"/>
      <c r="U917" s="77"/>
      <c r="V917" s="77"/>
      <c r="W917" s="75"/>
      <c r="X917" s="75"/>
      <c r="Y917" s="75"/>
      <c r="Z917" s="75"/>
      <c r="AA917" s="75"/>
      <c r="AB917" s="75"/>
      <c r="AC917" s="75"/>
      <c r="AD917" s="75"/>
    </row>
    <row r="918" spans="1:30" x14ac:dyDescent="0.25">
      <c r="A918" s="75"/>
      <c r="B918" s="75"/>
      <c r="C918" s="75"/>
      <c r="D918" s="75"/>
      <c r="E918" s="75"/>
      <c r="F918" s="75"/>
      <c r="G918" s="75"/>
      <c r="H918" s="75"/>
      <c r="I918" s="75"/>
      <c r="J918" s="75"/>
      <c r="K918" s="75"/>
      <c r="L918" s="75"/>
      <c r="M918" s="75"/>
      <c r="N918" s="75"/>
      <c r="O918" s="75"/>
      <c r="P918" s="77"/>
      <c r="Q918" s="77"/>
      <c r="R918" s="77"/>
      <c r="S918" s="77"/>
      <c r="T918" s="77"/>
      <c r="U918" s="77"/>
      <c r="V918" s="77"/>
      <c r="W918" s="75"/>
      <c r="X918" s="75"/>
      <c r="Y918" s="75"/>
      <c r="Z918" s="75"/>
      <c r="AA918" s="75"/>
      <c r="AB918" s="75"/>
      <c r="AC918" s="75"/>
      <c r="AD918" s="75"/>
    </row>
    <row r="919" spans="1:30" x14ac:dyDescent="0.25">
      <c r="A919" s="75"/>
      <c r="B919" s="75"/>
      <c r="C919" s="75"/>
      <c r="D919" s="75"/>
      <c r="E919" s="75"/>
      <c r="F919" s="75"/>
      <c r="G919" s="75"/>
      <c r="H919" s="75"/>
      <c r="I919" s="75"/>
      <c r="J919" s="75"/>
      <c r="K919" s="75"/>
      <c r="L919" s="75"/>
      <c r="M919" s="75"/>
      <c r="N919" s="75"/>
      <c r="O919" s="75"/>
      <c r="P919" s="77"/>
      <c r="Q919" s="77"/>
      <c r="R919" s="77"/>
      <c r="S919" s="77"/>
      <c r="T919" s="77"/>
      <c r="U919" s="77"/>
      <c r="V919" s="77"/>
      <c r="W919" s="75"/>
      <c r="X919" s="75"/>
      <c r="Y919" s="75"/>
      <c r="Z919" s="75"/>
      <c r="AA919" s="75"/>
      <c r="AB919" s="75"/>
      <c r="AC919" s="75"/>
      <c r="AD919" s="75"/>
    </row>
    <row r="920" spans="1:30" x14ac:dyDescent="0.25">
      <c r="A920" s="75"/>
      <c r="B920" s="75"/>
      <c r="C920" s="75"/>
      <c r="D920" s="75"/>
      <c r="E920" s="75"/>
      <c r="F920" s="75"/>
      <c r="G920" s="75"/>
      <c r="H920" s="75"/>
      <c r="I920" s="75"/>
      <c r="J920" s="75"/>
      <c r="K920" s="75"/>
      <c r="L920" s="75"/>
      <c r="M920" s="75"/>
      <c r="N920" s="75"/>
      <c r="O920" s="75"/>
      <c r="P920" s="77"/>
      <c r="Q920" s="77"/>
      <c r="R920" s="77"/>
      <c r="S920" s="77"/>
      <c r="T920" s="77"/>
      <c r="U920" s="77"/>
      <c r="V920" s="77"/>
      <c r="W920" s="75"/>
      <c r="X920" s="75"/>
      <c r="Y920" s="75"/>
      <c r="Z920" s="75"/>
      <c r="AA920" s="75"/>
      <c r="AB920" s="75"/>
      <c r="AC920" s="75"/>
      <c r="AD920" s="75"/>
    </row>
    <row r="921" spans="1:30" x14ac:dyDescent="0.25">
      <c r="A921" s="75"/>
      <c r="B921" s="75"/>
      <c r="C921" s="75"/>
      <c r="D921" s="75"/>
      <c r="E921" s="75"/>
      <c r="F921" s="75"/>
      <c r="G921" s="75"/>
      <c r="H921" s="75"/>
      <c r="I921" s="75"/>
      <c r="J921" s="75"/>
      <c r="K921" s="75"/>
      <c r="L921" s="75"/>
      <c r="M921" s="75"/>
      <c r="N921" s="75"/>
      <c r="O921" s="75"/>
      <c r="P921" s="77"/>
      <c r="Q921" s="77"/>
      <c r="R921" s="77"/>
      <c r="S921" s="77"/>
      <c r="T921" s="77"/>
      <c r="U921" s="77"/>
      <c r="V921" s="77"/>
      <c r="W921" s="75"/>
      <c r="X921" s="75"/>
      <c r="Y921" s="75"/>
      <c r="Z921" s="75"/>
      <c r="AA921" s="75"/>
      <c r="AB921" s="75"/>
      <c r="AC921" s="75"/>
      <c r="AD921" s="75"/>
    </row>
    <row r="922" spans="1:30" x14ac:dyDescent="0.25">
      <c r="A922" s="75"/>
      <c r="B922" s="75"/>
      <c r="C922" s="75"/>
      <c r="D922" s="75"/>
      <c r="E922" s="75"/>
      <c r="F922" s="75"/>
      <c r="G922" s="75"/>
      <c r="H922" s="75"/>
      <c r="I922" s="75"/>
      <c r="J922" s="75"/>
      <c r="K922" s="75"/>
      <c r="L922" s="75"/>
      <c r="M922" s="75"/>
      <c r="N922" s="75"/>
      <c r="O922" s="75"/>
      <c r="P922" s="77"/>
      <c r="Q922" s="77"/>
      <c r="R922" s="77"/>
      <c r="S922" s="77"/>
      <c r="T922" s="77"/>
      <c r="U922" s="77"/>
      <c r="V922" s="77"/>
      <c r="W922" s="75"/>
      <c r="X922" s="75"/>
      <c r="Y922" s="75"/>
      <c r="Z922" s="75"/>
      <c r="AA922" s="75"/>
      <c r="AB922" s="75"/>
      <c r="AC922" s="75"/>
      <c r="AD922" s="75"/>
    </row>
    <row r="923" spans="1:30" x14ac:dyDescent="0.25">
      <c r="A923" s="75"/>
      <c r="B923" s="75"/>
      <c r="C923" s="75"/>
      <c r="D923" s="75"/>
      <c r="E923" s="75"/>
      <c r="F923" s="75"/>
      <c r="G923" s="75"/>
      <c r="H923" s="75"/>
      <c r="I923" s="75"/>
      <c r="J923" s="75"/>
      <c r="K923" s="75"/>
      <c r="L923" s="75"/>
      <c r="M923" s="75"/>
      <c r="N923" s="75"/>
      <c r="O923" s="75"/>
      <c r="P923" s="77"/>
      <c r="Q923" s="77"/>
      <c r="R923" s="77"/>
      <c r="S923" s="77"/>
      <c r="T923" s="77"/>
      <c r="U923" s="77"/>
      <c r="V923" s="77"/>
      <c r="W923" s="75"/>
      <c r="X923" s="75"/>
      <c r="Y923" s="75"/>
      <c r="Z923" s="75"/>
      <c r="AA923" s="75"/>
      <c r="AB923" s="75"/>
      <c r="AC923" s="75"/>
      <c r="AD923" s="75"/>
    </row>
    <row r="924" spans="1:30" x14ac:dyDescent="0.25">
      <c r="A924" s="75"/>
      <c r="B924" s="75"/>
      <c r="C924" s="75"/>
      <c r="D924" s="75"/>
      <c r="E924" s="75"/>
      <c r="F924" s="75"/>
      <c r="G924" s="75"/>
      <c r="H924" s="75"/>
      <c r="I924" s="75"/>
      <c r="J924" s="75"/>
      <c r="K924" s="75"/>
      <c r="L924" s="75"/>
      <c r="M924" s="75"/>
      <c r="N924" s="75"/>
      <c r="O924" s="75"/>
      <c r="P924" s="77"/>
      <c r="Q924" s="77"/>
      <c r="R924" s="77"/>
      <c r="S924" s="77"/>
      <c r="T924" s="77"/>
      <c r="U924" s="77"/>
      <c r="V924" s="77"/>
      <c r="W924" s="75"/>
      <c r="X924" s="75"/>
      <c r="Y924" s="75"/>
      <c r="Z924" s="75"/>
      <c r="AA924" s="75"/>
      <c r="AB924" s="75"/>
      <c r="AC924" s="75"/>
      <c r="AD924" s="75"/>
    </row>
    <row r="925" spans="1:30" x14ac:dyDescent="0.25">
      <c r="A925" s="75"/>
      <c r="B925" s="75"/>
      <c r="C925" s="75"/>
      <c r="D925" s="75"/>
      <c r="E925" s="75"/>
      <c r="F925" s="75"/>
      <c r="G925" s="75"/>
      <c r="H925" s="75"/>
      <c r="I925" s="75"/>
      <c r="J925" s="75"/>
      <c r="K925" s="75"/>
      <c r="L925" s="75"/>
      <c r="M925" s="75"/>
      <c r="N925" s="75"/>
      <c r="O925" s="75"/>
      <c r="P925" s="77"/>
      <c r="Q925" s="77"/>
      <c r="R925" s="77"/>
      <c r="S925" s="77"/>
      <c r="T925" s="77"/>
      <c r="U925" s="77"/>
      <c r="V925" s="77"/>
      <c r="W925" s="75"/>
      <c r="X925" s="75"/>
      <c r="Y925" s="75"/>
      <c r="Z925" s="75"/>
      <c r="AA925" s="75"/>
      <c r="AB925" s="75"/>
      <c r="AC925" s="75"/>
      <c r="AD925" s="75"/>
    </row>
    <row r="926" spans="1:30" x14ac:dyDescent="0.25">
      <c r="A926" s="75"/>
      <c r="B926" s="75"/>
      <c r="C926" s="75"/>
      <c r="D926" s="75"/>
      <c r="E926" s="75"/>
      <c r="F926" s="75"/>
      <c r="G926" s="75"/>
      <c r="H926" s="75"/>
      <c r="I926" s="75"/>
      <c r="J926" s="75"/>
      <c r="K926" s="75"/>
      <c r="L926" s="75"/>
      <c r="M926" s="75"/>
      <c r="N926" s="75"/>
      <c r="O926" s="75"/>
      <c r="P926" s="77"/>
      <c r="Q926" s="77"/>
      <c r="R926" s="77"/>
      <c r="S926" s="77"/>
      <c r="T926" s="77"/>
      <c r="U926" s="77"/>
      <c r="V926" s="77"/>
      <c r="W926" s="75"/>
      <c r="X926" s="75"/>
      <c r="Y926" s="75"/>
      <c r="Z926" s="75"/>
      <c r="AA926" s="75"/>
      <c r="AB926" s="75"/>
      <c r="AC926" s="75"/>
      <c r="AD926" s="75"/>
    </row>
    <row r="927" spans="1:30" x14ac:dyDescent="0.25">
      <c r="A927" s="75"/>
      <c r="B927" s="75"/>
      <c r="C927" s="75"/>
      <c r="D927" s="75"/>
      <c r="E927" s="75"/>
      <c r="F927" s="75"/>
      <c r="G927" s="75"/>
      <c r="H927" s="75"/>
      <c r="I927" s="75"/>
      <c r="J927" s="75"/>
      <c r="K927" s="75"/>
      <c r="L927" s="75"/>
      <c r="M927" s="75"/>
      <c r="N927" s="75"/>
      <c r="O927" s="75"/>
      <c r="P927" s="77"/>
      <c r="Q927" s="77"/>
      <c r="R927" s="77"/>
      <c r="S927" s="77"/>
      <c r="T927" s="77"/>
      <c r="U927" s="77"/>
      <c r="V927" s="77"/>
      <c r="W927" s="75"/>
      <c r="X927" s="75"/>
      <c r="Y927" s="75"/>
      <c r="Z927" s="75"/>
      <c r="AA927" s="75"/>
      <c r="AB927" s="75"/>
      <c r="AC927" s="75"/>
      <c r="AD927" s="75"/>
    </row>
    <row r="928" spans="1:30" x14ac:dyDescent="0.25">
      <c r="A928" s="75"/>
      <c r="B928" s="75"/>
      <c r="C928" s="75"/>
      <c r="D928" s="75"/>
      <c r="E928" s="75"/>
      <c r="F928" s="75"/>
      <c r="G928" s="75"/>
      <c r="H928" s="75"/>
      <c r="I928" s="75"/>
      <c r="J928" s="75"/>
      <c r="K928" s="75"/>
      <c r="L928" s="75"/>
      <c r="M928" s="75"/>
      <c r="N928" s="75"/>
      <c r="O928" s="75"/>
      <c r="P928" s="77"/>
      <c r="Q928" s="77"/>
      <c r="R928" s="77"/>
      <c r="S928" s="77"/>
      <c r="T928" s="77"/>
      <c r="U928" s="77"/>
      <c r="V928" s="77"/>
      <c r="W928" s="75"/>
      <c r="X928" s="75"/>
      <c r="Y928" s="75"/>
      <c r="Z928" s="75"/>
      <c r="AA928" s="75"/>
      <c r="AB928" s="75"/>
      <c r="AC928" s="75"/>
      <c r="AD928" s="75"/>
    </row>
    <row r="929" spans="1:30" x14ac:dyDescent="0.25">
      <c r="A929" s="75"/>
      <c r="B929" s="75"/>
      <c r="C929" s="75"/>
      <c r="D929" s="75"/>
      <c r="E929" s="75"/>
      <c r="F929" s="75"/>
      <c r="G929" s="75"/>
      <c r="H929" s="75"/>
      <c r="I929" s="75"/>
      <c r="J929" s="75"/>
      <c r="K929" s="75"/>
      <c r="L929" s="75"/>
      <c r="M929" s="75"/>
      <c r="N929" s="75"/>
      <c r="O929" s="75"/>
      <c r="P929" s="77"/>
      <c r="Q929" s="77"/>
      <c r="R929" s="77"/>
      <c r="S929" s="77"/>
      <c r="T929" s="77"/>
      <c r="U929" s="77"/>
      <c r="V929" s="77"/>
      <c r="W929" s="75"/>
      <c r="X929" s="75"/>
      <c r="Y929" s="75"/>
      <c r="Z929" s="75"/>
      <c r="AA929" s="75"/>
      <c r="AB929" s="75"/>
      <c r="AC929" s="75"/>
      <c r="AD929" s="75"/>
    </row>
    <row r="930" spans="1:30" x14ac:dyDescent="0.25">
      <c r="A930" s="75"/>
      <c r="B930" s="75"/>
      <c r="C930" s="75"/>
      <c r="D930" s="75"/>
      <c r="E930" s="75"/>
      <c r="F930" s="75"/>
      <c r="G930" s="75"/>
      <c r="H930" s="75"/>
      <c r="I930" s="75"/>
      <c r="J930" s="75"/>
      <c r="K930" s="75"/>
      <c r="L930" s="75"/>
      <c r="M930" s="75"/>
      <c r="N930" s="75"/>
      <c r="O930" s="75"/>
      <c r="P930" s="77"/>
      <c r="Q930" s="77"/>
      <c r="R930" s="77"/>
      <c r="S930" s="77"/>
      <c r="T930" s="77"/>
      <c r="U930" s="77"/>
      <c r="V930" s="77"/>
      <c r="W930" s="75"/>
      <c r="X930" s="75"/>
      <c r="Y930" s="75"/>
      <c r="Z930" s="75"/>
      <c r="AA930" s="75"/>
      <c r="AB930" s="75"/>
      <c r="AC930" s="75"/>
      <c r="AD930" s="75"/>
    </row>
    <row r="931" spans="1:30" x14ac:dyDescent="0.25">
      <c r="A931" s="75"/>
      <c r="B931" s="75"/>
      <c r="C931" s="75"/>
      <c r="D931" s="75"/>
      <c r="E931" s="75"/>
      <c r="F931" s="75"/>
      <c r="G931" s="75"/>
      <c r="H931" s="75"/>
      <c r="I931" s="75"/>
      <c r="J931" s="75"/>
      <c r="K931" s="75"/>
      <c r="L931" s="75"/>
      <c r="M931" s="75"/>
      <c r="N931" s="75"/>
      <c r="O931" s="75"/>
      <c r="P931" s="77"/>
      <c r="Q931" s="77"/>
      <c r="R931" s="77"/>
      <c r="S931" s="77"/>
      <c r="T931" s="77"/>
      <c r="U931" s="77"/>
      <c r="V931" s="77"/>
      <c r="W931" s="75"/>
      <c r="X931" s="75"/>
      <c r="Y931" s="75"/>
      <c r="Z931" s="75"/>
      <c r="AA931" s="75"/>
      <c r="AB931" s="75"/>
      <c r="AC931" s="75"/>
      <c r="AD931" s="75"/>
    </row>
    <row r="932" spans="1:30" x14ac:dyDescent="0.25">
      <c r="A932" s="75"/>
      <c r="B932" s="75"/>
      <c r="C932" s="75"/>
      <c r="D932" s="75"/>
      <c r="E932" s="75"/>
      <c r="F932" s="75"/>
      <c r="G932" s="75"/>
      <c r="H932" s="75"/>
      <c r="I932" s="75"/>
      <c r="J932" s="75"/>
      <c r="K932" s="75"/>
      <c r="L932" s="75"/>
      <c r="M932" s="75"/>
      <c r="N932" s="75"/>
      <c r="O932" s="75"/>
      <c r="P932" s="77"/>
      <c r="Q932" s="77"/>
      <c r="R932" s="77"/>
      <c r="S932" s="77"/>
      <c r="T932" s="77"/>
      <c r="U932" s="77"/>
      <c r="V932" s="77"/>
      <c r="W932" s="75"/>
      <c r="X932" s="75"/>
      <c r="Y932" s="75"/>
      <c r="Z932" s="75"/>
      <c r="AA932" s="75"/>
      <c r="AB932" s="75"/>
      <c r="AC932" s="75"/>
      <c r="AD932" s="75"/>
    </row>
    <row r="933" spans="1:30" x14ac:dyDescent="0.25">
      <c r="A933" s="75"/>
      <c r="B933" s="75"/>
      <c r="C933" s="75"/>
      <c r="D933" s="75"/>
      <c r="E933" s="75"/>
      <c r="F933" s="75"/>
      <c r="G933" s="75"/>
      <c r="H933" s="75"/>
      <c r="I933" s="75"/>
      <c r="J933" s="75"/>
      <c r="K933" s="75"/>
      <c r="L933" s="75"/>
      <c r="M933" s="75"/>
      <c r="N933" s="75"/>
      <c r="O933" s="75"/>
      <c r="P933" s="77"/>
      <c r="Q933" s="77"/>
      <c r="R933" s="77"/>
      <c r="S933" s="77"/>
      <c r="T933" s="77"/>
      <c r="U933" s="77"/>
      <c r="V933" s="77"/>
      <c r="W933" s="75"/>
      <c r="X933" s="75"/>
      <c r="Y933" s="75"/>
      <c r="Z933" s="75"/>
      <c r="AA933" s="75"/>
      <c r="AB933" s="75"/>
      <c r="AC933" s="75"/>
      <c r="AD933" s="75"/>
    </row>
    <row r="934" spans="1:30" x14ac:dyDescent="0.25">
      <c r="A934" s="75"/>
      <c r="B934" s="75"/>
      <c r="C934" s="75"/>
      <c r="D934" s="75"/>
      <c r="E934" s="75"/>
      <c r="F934" s="75"/>
      <c r="G934" s="75"/>
      <c r="H934" s="75"/>
      <c r="I934" s="75"/>
      <c r="J934" s="75"/>
      <c r="K934" s="75"/>
      <c r="L934" s="75"/>
      <c r="M934" s="75"/>
      <c r="N934" s="75"/>
      <c r="O934" s="75"/>
      <c r="P934" s="77"/>
      <c r="Q934" s="77"/>
      <c r="R934" s="77"/>
      <c r="S934" s="77"/>
      <c r="T934" s="77"/>
      <c r="U934" s="77"/>
      <c r="V934" s="77"/>
      <c r="W934" s="75"/>
      <c r="X934" s="75"/>
      <c r="Y934" s="75"/>
      <c r="Z934" s="75"/>
      <c r="AA934" s="75"/>
      <c r="AB934" s="75"/>
      <c r="AC934" s="75"/>
      <c r="AD934" s="75"/>
    </row>
    <row r="935" spans="1:30" x14ac:dyDescent="0.25">
      <c r="A935" s="75"/>
      <c r="B935" s="75"/>
      <c r="C935" s="75"/>
      <c r="D935" s="75"/>
      <c r="E935" s="75"/>
      <c r="F935" s="75"/>
      <c r="G935" s="75"/>
      <c r="H935" s="75"/>
      <c r="I935" s="75"/>
      <c r="J935" s="75"/>
      <c r="K935" s="75"/>
      <c r="L935" s="75"/>
      <c r="M935" s="75"/>
      <c r="N935" s="75"/>
      <c r="O935" s="75"/>
      <c r="P935" s="77"/>
      <c r="Q935" s="77"/>
      <c r="R935" s="77"/>
      <c r="S935" s="77"/>
      <c r="T935" s="77"/>
      <c r="U935" s="77"/>
      <c r="V935" s="77"/>
      <c r="W935" s="75"/>
      <c r="X935" s="75"/>
      <c r="Y935" s="75"/>
      <c r="Z935" s="75"/>
      <c r="AA935" s="75"/>
      <c r="AB935" s="75"/>
      <c r="AC935" s="75"/>
      <c r="AD935" s="75"/>
    </row>
    <row r="936" spans="1:30" x14ac:dyDescent="0.25">
      <c r="A936" s="75"/>
      <c r="B936" s="75"/>
      <c r="C936" s="75"/>
      <c r="D936" s="75"/>
      <c r="E936" s="75"/>
      <c r="F936" s="75"/>
      <c r="G936" s="75"/>
      <c r="H936" s="75"/>
      <c r="I936" s="75"/>
      <c r="J936" s="75"/>
      <c r="K936" s="75"/>
      <c r="L936" s="75"/>
      <c r="M936" s="75"/>
      <c r="N936" s="75"/>
      <c r="O936" s="75"/>
      <c r="P936" s="77"/>
      <c r="Q936" s="77"/>
      <c r="R936" s="77"/>
      <c r="S936" s="77"/>
      <c r="T936" s="77"/>
      <c r="U936" s="77"/>
      <c r="V936" s="77"/>
      <c r="W936" s="75"/>
      <c r="X936" s="75"/>
      <c r="Y936" s="75"/>
      <c r="Z936" s="75"/>
      <c r="AA936" s="75"/>
      <c r="AB936" s="75"/>
      <c r="AC936" s="75"/>
      <c r="AD936" s="75"/>
    </row>
    <row r="937" spans="1:30" x14ac:dyDescent="0.25">
      <c r="A937" s="75"/>
      <c r="B937" s="75"/>
      <c r="C937" s="75"/>
      <c r="D937" s="75"/>
      <c r="E937" s="75"/>
      <c r="F937" s="75"/>
      <c r="G937" s="75"/>
      <c r="H937" s="75"/>
      <c r="I937" s="75"/>
      <c r="J937" s="75"/>
      <c r="K937" s="75"/>
      <c r="L937" s="75"/>
      <c r="M937" s="75"/>
      <c r="N937" s="75"/>
      <c r="O937" s="75"/>
      <c r="P937" s="77"/>
      <c r="Q937" s="77"/>
      <c r="R937" s="77"/>
      <c r="S937" s="77"/>
      <c r="T937" s="77"/>
      <c r="U937" s="77"/>
      <c r="V937" s="77"/>
      <c r="W937" s="75"/>
      <c r="X937" s="75"/>
      <c r="Y937" s="75"/>
      <c r="Z937" s="75"/>
      <c r="AA937" s="75"/>
      <c r="AB937" s="75"/>
      <c r="AC937" s="75"/>
      <c r="AD937" s="75"/>
    </row>
    <row r="938" spans="1:30" x14ac:dyDescent="0.25">
      <c r="A938" s="75"/>
      <c r="B938" s="75"/>
      <c r="C938" s="75"/>
      <c r="D938" s="75"/>
      <c r="E938" s="75"/>
      <c r="F938" s="75"/>
      <c r="G938" s="75"/>
      <c r="H938" s="75"/>
      <c r="I938" s="75"/>
      <c r="J938" s="75"/>
      <c r="K938" s="75"/>
      <c r="L938" s="75"/>
      <c r="M938" s="75"/>
      <c r="N938" s="75"/>
      <c r="O938" s="75"/>
      <c r="P938" s="77"/>
      <c r="Q938" s="77"/>
      <c r="R938" s="77"/>
      <c r="S938" s="77"/>
      <c r="T938" s="77"/>
      <c r="U938" s="77"/>
      <c r="V938" s="77"/>
      <c r="W938" s="75"/>
      <c r="X938" s="75"/>
      <c r="Y938" s="75"/>
      <c r="Z938" s="75"/>
      <c r="AA938" s="75"/>
      <c r="AB938" s="75"/>
      <c r="AC938" s="75"/>
      <c r="AD938" s="75"/>
    </row>
    <row r="939" spans="1:30" x14ac:dyDescent="0.25">
      <c r="A939" s="75"/>
      <c r="B939" s="75"/>
      <c r="C939" s="75"/>
      <c r="D939" s="75"/>
      <c r="E939" s="75"/>
      <c r="F939" s="75"/>
      <c r="G939" s="75"/>
      <c r="H939" s="75"/>
      <c r="I939" s="75"/>
      <c r="J939" s="75"/>
      <c r="K939" s="75"/>
      <c r="L939" s="75"/>
      <c r="M939" s="75"/>
      <c r="N939" s="75"/>
      <c r="O939" s="75"/>
      <c r="P939" s="77"/>
      <c r="Q939" s="77"/>
      <c r="R939" s="77"/>
      <c r="S939" s="77"/>
      <c r="T939" s="77"/>
      <c r="U939" s="77"/>
      <c r="V939" s="77"/>
      <c r="W939" s="75"/>
      <c r="X939" s="75"/>
      <c r="Y939" s="75"/>
      <c r="Z939" s="75"/>
      <c r="AA939" s="75"/>
      <c r="AB939" s="75"/>
      <c r="AC939" s="75"/>
      <c r="AD939" s="75"/>
    </row>
    <row r="940" spans="1:30" x14ac:dyDescent="0.25">
      <c r="A940" s="75"/>
      <c r="B940" s="75"/>
      <c r="C940" s="75"/>
      <c r="D940" s="75"/>
      <c r="E940" s="75"/>
      <c r="F940" s="75"/>
      <c r="G940" s="75"/>
      <c r="H940" s="75"/>
      <c r="I940" s="75"/>
      <c r="J940" s="75"/>
      <c r="K940" s="75"/>
      <c r="L940" s="75"/>
      <c r="M940" s="75"/>
      <c r="N940" s="75"/>
      <c r="O940" s="75"/>
      <c r="P940" s="77"/>
      <c r="Q940" s="77"/>
      <c r="R940" s="77"/>
      <c r="S940" s="77"/>
      <c r="T940" s="77"/>
      <c r="U940" s="77"/>
      <c r="V940" s="77"/>
      <c r="W940" s="75"/>
      <c r="X940" s="75"/>
      <c r="Y940" s="75"/>
      <c r="Z940" s="75"/>
      <c r="AA940" s="75"/>
      <c r="AB940" s="75"/>
      <c r="AC940" s="75"/>
      <c r="AD940" s="75"/>
    </row>
    <row r="941" spans="1:30" x14ac:dyDescent="0.25">
      <c r="A941" s="75"/>
      <c r="B941" s="75"/>
      <c r="C941" s="75"/>
      <c r="D941" s="75"/>
      <c r="E941" s="75"/>
      <c r="F941" s="75"/>
      <c r="G941" s="75"/>
      <c r="H941" s="75"/>
      <c r="I941" s="75"/>
      <c r="J941" s="75"/>
      <c r="K941" s="75"/>
      <c r="L941" s="75"/>
      <c r="M941" s="75"/>
      <c r="N941" s="75"/>
      <c r="O941" s="75"/>
      <c r="P941" s="77"/>
      <c r="Q941" s="77"/>
      <c r="R941" s="77"/>
      <c r="S941" s="77"/>
      <c r="T941" s="77"/>
      <c r="U941" s="77"/>
      <c r="V941" s="77"/>
      <c r="W941" s="75"/>
      <c r="X941" s="75"/>
      <c r="Y941" s="75"/>
      <c r="Z941" s="75"/>
      <c r="AA941" s="75"/>
      <c r="AB941" s="75"/>
      <c r="AC941" s="75"/>
      <c r="AD941" s="75"/>
    </row>
    <row r="942" spans="1:30" x14ac:dyDescent="0.25">
      <c r="A942" s="75"/>
      <c r="B942" s="75"/>
      <c r="C942" s="75"/>
      <c r="D942" s="75"/>
      <c r="E942" s="75"/>
      <c r="F942" s="75"/>
      <c r="G942" s="75"/>
      <c r="H942" s="75"/>
      <c r="I942" s="75"/>
      <c r="J942" s="75"/>
      <c r="K942" s="75"/>
      <c r="L942" s="75"/>
      <c r="M942" s="75"/>
      <c r="N942" s="75"/>
      <c r="O942" s="75"/>
      <c r="P942" s="77"/>
      <c r="Q942" s="77"/>
      <c r="R942" s="77"/>
      <c r="S942" s="77"/>
      <c r="T942" s="77"/>
      <c r="U942" s="77"/>
      <c r="V942" s="77"/>
      <c r="W942" s="75"/>
      <c r="X942" s="75"/>
      <c r="Y942" s="75"/>
      <c r="Z942" s="75"/>
      <c r="AA942" s="75"/>
      <c r="AB942" s="75"/>
      <c r="AC942" s="75"/>
      <c r="AD942" s="75"/>
    </row>
    <row r="943" spans="1:30" x14ac:dyDescent="0.25">
      <c r="A943" s="75"/>
      <c r="B943" s="75"/>
      <c r="C943" s="75"/>
      <c r="D943" s="75"/>
      <c r="E943" s="75"/>
      <c r="F943" s="75"/>
      <c r="G943" s="75"/>
      <c r="H943" s="75"/>
      <c r="I943" s="75"/>
      <c r="J943" s="75"/>
      <c r="K943" s="75"/>
      <c r="L943" s="75"/>
      <c r="M943" s="75"/>
      <c r="N943" s="75"/>
      <c r="O943" s="75"/>
      <c r="P943" s="77"/>
      <c r="Q943" s="77"/>
      <c r="R943" s="77"/>
      <c r="S943" s="77"/>
      <c r="T943" s="77"/>
      <c r="U943" s="77"/>
      <c r="V943" s="77"/>
      <c r="W943" s="75"/>
      <c r="X943" s="75"/>
      <c r="Y943" s="75"/>
      <c r="Z943" s="75"/>
      <c r="AA943" s="75"/>
      <c r="AB943" s="75"/>
      <c r="AC943" s="75"/>
      <c r="AD943" s="75"/>
    </row>
    <row r="944" spans="1:30" x14ac:dyDescent="0.25">
      <c r="A944" s="75"/>
      <c r="B944" s="75"/>
      <c r="C944" s="75"/>
      <c r="D944" s="75"/>
      <c r="E944" s="75"/>
      <c r="F944" s="75"/>
      <c r="G944" s="75"/>
      <c r="H944" s="75"/>
      <c r="I944" s="75"/>
      <c r="J944" s="75"/>
      <c r="K944" s="75"/>
      <c r="L944" s="75"/>
      <c r="M944" s="75"/>
      <c r="N944" s="75"/>
      <c r="O944" s="75"/>
      <c r="P944" s="77"/>
      <c r="Q944" s="77"/>
      <c r="R944" s="77"/>
      <c r="S944" s="77"/>
      <c r="T944" s="77"/>
      <c r="U944" s="77"/>
      <c r="V944" s="77"/>
      <c r="W944" s="75"/>
      <c r="X944" s="75"/>
      <c r="Y944" s="75"/>
      <c r="Z944" s="75"/>
      <c r="AA944" s="75"/>
      <c r="AB944" s="75"/>
      <c r="AC944" s="75"/>
      <c r="AD944" s="75"/>
    </row>
    <row r="945" spans="1:30" x14ac:dyDescent="0.25">
      <c r="A945" s="75"/>
      <c r="B945" s="75"/>
      <c r="C945" s="75"/>
      <c r="D945" s="75"/>
      <c r="E945" s="75"/>
      <c r="F945" s="75"/>
      <c r="G945" s="75"/>
      <c r="H945" s="75"/>
      <c r="I945" s="75"/>
      <c r="J945" s="75"/>
      <c r="K945" s="75"/>
      <c r="L945" s="75"/>
      <c r="M945" s="75"/>
      <c r="N945" s="75"/>
      <c r="O945" s="75"/>
      <c r="P945" s="77"/>
      <c r="Q945" s="77"/>
      <c r="R945" s="77"/>
      <c r="S945" s="77"/>
      <c r="T945" s="77"/>
      <c r="U945" s="77"/>
      <c r="V945" s="77"/>
      <c r="W945" s="75"/>
      <c r="X945" s="75"/>
      <c r="Y945" s="75"/>
      <c r="Z945" s="75"/>
      <c r="AA945" s="75"/>
      <c r="AB945" s="75"/>
      <c r="AC945" s="75"/>
      <c r="AD945" s="75"/>
    </row>
    <row r="946" spans="1:30" x14ac:dyDescent="0.25">
      <c r="A946" s="75"/>
      <c r="B946" s="75"/>
      <c r="C946" s="75"/>
      <c r="D946" s="75"/>
      <c r="E946" s="75"/>
      <c r="F946" s="75"/>
      <c r="G946" s="75"/>
      <c r="H946" s="75"/>
      <c r="I946" s="75"/>
      <c r="J946" s="75"/>
      <c r="K946" s="75"/>
      <c r="L946" s="75"/>
      <c r="M946" s="75"/>
      <c r="N946" s="75"/>
      <c r="O946" s="75"/>
      <c r="P946" s="77"/>
      <c r="Q946" s="77"/>
      <c r="R946" s="77"/>
      <c r="S946" s="77"/>
      <c r="T946" s="77"/>
      <c r="U946" s="77"/>
      <c r="V946" s="77"/>
      <c r="W946" s="75"/>
      <c r="X946" s="75"/>
      <c r="Y946" s="75"/>
      <c r="Z946" s="75"/>
      <c r="AA946" s="75"/>
      <c r="AB946" s="75"/>
      <c r="AC946" s="75"/>
      <c r="AD946" s="75"/>
    </row>
    <row r="947" spans="1:30" x14ac:dyDescent="0.25">
      <c r="A947" s="75"/>
      <c r="B947" s="75"/>
      <c r="C947" s="75"/>
      <c r="D947" s="75"/>
      <c r="E947" s="75"/>
      <c r="F947" s="75"/>
      <c r="G947" s="75"/>
      <c r="H947" s="75"/>
      <c r="I947" s="75"/>
      <c r="J947" s="75"/>
      <c r="K947" s="75"/>
      <c r="L947" s="75"/>
      <c r="M947" s="75"/>
      <c r="N947" s="75"/>
      <c r="O947" s="75"/>
      <c r="P947" s="77"/>
      <c r="Q947" s="77"/>
      <c r="R947" s="77"/>
      <c r="S947" s="77"/>
      <c r="T947" s="77"/>
      <c r="U947" s="77"/>
      <c r="V947" s="77"/>
      <c r="W947" s="75"/>
      <c r="X947" s="75"/>
      <c r="Y947" s="75"/>
      <c r="Z947" s="75"/>
      <c r="AA947" s="75"/>
      <c r="AB947" s="75"/>
      <c r="AC947" s="75"/>
      <c r="AD947" s="75"/>
    </row>
    <row r="948" spans="1:30" x14ac:dyDescent="0.25">
      <c r="A948" s="75"/>
      <c r="B948" s="75"/>
      <c r="C948" s="75"/>
      <c r="D948" s="75"/>
      <c r="E948" s="75"/>
      <c r="F948" s="75"/>
      <c r="G948" s="75"/>
      <c r="H948" s="75"/>
      <c r="I948" s="75"/>
      <c r="J948" s="75"/>
      <c r="K948" s="75"/>
      <c r="L948" s="75"/>
      <c r="M948" s="75"/>
      <c r="N948" s="75"/>
      <c r="O948" s="75"/>
      <c r="P948" s="77"/>
      <c r="Q948" s="77"/>
      <c r="R948" s="77"/>
      <c r="S948" s="77"/>
      <c r="T948" s="77"/>
      <c r="U948" s="77"/>
      <c r="V948" s="77"/>
      <c r="W948" s="75"/>
      <c r="X948" s="75"/>
      <c r="Y948" s="75"/>
      <c r="Z948" s="75"/>
      <c r="AA948" s="75"/>
      <c r="AB948" s="75"/>
      <c r="AC948" s="75"/>
      <c r="AD948" s="75"/>
    </row>
    <row r="949" spans="1:30" x14ac:dyDescent="0.25">
      <c r="A949" s="75"/>
      <c r="B949" s="75"/>
      <c r="C949" s="75"/>
      <c r="D949" s="75"/>
      <c r="E949" s="75"/>
      <c r="F949" s="75"/>
      <c r="G949" s="75"/>
      <c r="H949" s="75"/>
      <c r="I949" s="75"/>
      <c r="J949" s="75"/>
      <c r="K949" s="75"/>
      <c r="L949" s="75"/>
      <c r="M949" s="75"/>
      <c r="N949" s="75"/>
      <c r="O949" s="75"/>
      <c r="P949" s="77"/>
      <c r="Q949" s="77"/>
      <c r="R949" s="77"/>
      <c r="S949" s="77"/>
      <c r="T949" s="77"/>
      <c r="U949" s="77"/>
      <c r="V949" s="77"/>
      <c r="W949" s="75"/>
      <c r="X949" s="75"/>
      <c r="Y949" s="75"/>
      <c r="Z949" s="75"/>
      <c r="AA949" s="75"/>
      <c r="AB949" s="75"/>
      <c r="AC949" s="75"/>
      <c r="AD949" s="75"/>
    </row>
    <row r="950" spans="1:30" x14ac:dyDescent="0.25">
      <c r="A950" s="75"/>
      <c r="B950" s="75"/>
      <c r="C950" s="75"/>
      <c r="D950" s="75"/>
      <c r="E950" s="75"/>
      <c r="F950" s="75"/>
      <c r="G950" s="75"/>
      <c r="H950" s="75"/>
      <c r="I950" s="75"/>
      <c r="J950" s="75"/>
      <c r="K950" s="75"/>
      <c r="L950" s="75"/>
      <c r="M950" s="75"/>
      <c r="N950" s="75"/>
      <c r="O950" s="75"/>
      <c r="P950" s="77"/>
      <c r="Q950" s="77"/>
      <c r="R950" s="77"/>
      <c r="S950" s="77"/>
      <c r="T950" s="77"/>
      <c r="U950" s="77"/>
      <c r="V950" s="77"/>
      <c r="W950" s="75"/>
      <c r="X950" s="75"/>
      <c r="Y950" s="75"/>
      <c r="Z950" s="75"/>
      <c r="AA950" s="75"/>
      <c r="AB950" s="75"/>
      <c r="AC950" s="75"/>
      <c r="AD950" s="75"/>
    </row>
    <row r="951" spans="1:30" x14ac:dyDescent="0.25">
      <c r="A951" s="75"/>
      <c r="B951" s="75"/>
      <c r="C951" s="75"/>
      <c r="D951" s="75"/>
      <c r="E951" s="75"/>
      <c r="F951" s="75"/>
      <c r="G951" s="75"/>
      <c r="H951" s="75"/>
      <c r="I951" s="75"/>
      <c r="J951" s="75"/>
      <c r="K951" s="75"/>
      <c r="L951" s="75"/>
      <c r="M951" s="75"/>
      <c r="N951" s="75"/>
      <c r="O951" s="75"/>
      <c r="P951" s="77"/>
      <c r="Q951" s="77"/>
      <c r="R951" s="77"/>
      <c r="S951" s="77"/>
      <c r="T951" s="77"/>
      <c r="U951" s="77"/>
      <c r="V951" s="77"/>
      <c r="W951" s="75"/>
      <c r="X951" s="75"/>
      <c r="Y951" s="75"/>
      <c r="Z951" s="75"/>
      <c r="AA951" s="75"/>
      <c r="AB951" s="75"/>
      <c r="AC951" s="75"/>
      <c r="AD951" s="75"/>
    </row>
    <row r="952" spans="1:30" x14ac:dyDescent="0.25">
      <c r="A952" s="75"/>
      <c r="B952" s="75"/>
      <c r="C952" s="75"/>
      <c r="D952" s="75"/>
      <c r="E952" s="75"/>
      <c r="F952" s="75"/>
      <c r="G952" s="75"/>
      <c r="H952" s="75"/>
      <c r="I952" s="75"/>
      <c r="J952" s="75"/>
      <c r="K952" s="75"/>
      <c r="L952" s="75"/>
      <c r="M952" s="75"/>
      <c r="N952" s="75"/>
      <c r="O952" s="75"/>
      <c r="P952" s="77"/>
      <c r="Q952" s="77"/>
      <c r="R952" s="77"/>
      <c r="S952" s="77"/>
      <c r="T952" s="77"/>
      <c r="U952" s="77"/>
      <c r="V952" s="77"/>
      <c r="W952" s="75"/>
      <c r="X952" s="75"/>
      <c r="Y952" s="75"/>
      <c r="Z952" s="75"/>
      <c r="AA952" s="75"/>
      <c r="AB952" s="75"/>
      <c r="AC952" s="75"/>
      <c r="AD952" s="75"/>
    </row>
    <row r="953" spans="1:30" x14ac:dyDescent="0.25">
      <c r="A953" s="75"/>
      <c r="B953" s="75"/>
      <c r="C953" s="75"/>
      <c r="D953" s="75"/>
      <c r="E953" s="75"/>
      <c r="F953" s="75"/>
      <c r="G953" s="75"/>
      <c r="H953" s="75"/>
      <c r="I953" s="75"/>
      <c r="J953" s="75"/>
      <c r="K953" s="75"/>
      <c r="L953" s="75"/>
      <c r="M953" s="75"/>
      <c r="N953" s="75"/>
      <c r="O953" s="75"/>
      <c r="P953" s="77"/>
      <c r="Q953" s="77"/>
      <c r="R953" s="77"/>
      <c r="S953" s="77"/>
      <c r="T953" s="77"/>
      <c r="U953" s="77"/>
      <c r="V953" s="77"/>
      <c r="W953" s="75"/>
      <c r="X953" s="75"/>
      <c r="Y953" s="75"/>
      <c r="Z953" s="75"/>
      <c r="AA953" s="75"/>
      <c r="AB953" s="75"/>
      <c r="AC953" s="75"/>
      <c r="AD953" s="75"/>
    </row>
    <row r="954" spans="1:30" x14ac:dyDescent="0.25">
      <c r="A954" s="75"/>
      <c r="B954" s="75"/>
      <c r="C954" s="75"/>
      <c r="D954" s="75"/>
      <c r="E954" s="75"/>
      <c r="F954" s="75"/>
      <c r="G954" s="75"/>
      <c r="H954" s="75"/>
      <c r="I954" s="75"/>
      <c r="J954" s="75"/>
      <c r="K954" s="75"/>
      <c r="L954" s="75"/>
      <c r="M954" s="75"/>
      <c r="N954" s="75"/>
      <c r="O954" s="75"/>
      <c r="P954" s="77"/>
      <c r="Q954" s="77"/>
      <c r="R954" s="77"/>
      <c r="S954" s="77"/>
      <c r="T954" s="77"/>
      <c r="U954" s="77"/>
      <c r="V954" s="77"/>
      <c r="W954" s="75"/>
      <c r="X954" s="75"/>
      <c r="Y954" s="75"/>
      <c r="Z954" s="75"/>
      <c r="AA954" s="75"/>
      <c r="AB954" s="75"/>
      <c r="AC954" s="75"/>
      <c r="AD954" s="75"/>
    </row>
    <row r="955" spans="1:30" x14ac:dyDescent="0.25">
      <c r="A955" s="75"/>
      <c r="B955" s="75"/>
      <c r="C955" s="75"/>
      <c r="D955" s="75"/>
      <c r="E955" s="75"/>
      <c r="F955" s="75"/>
      <c r="G955" s="75"/>
      <c r="H955" s="75"/>
      <c r="I955" s="75"/>
      <c r="J955" s="75"/>
      <c r="K955" s="75"/>
      <c r="L955" s="75"/>
      <c r="M955" s="75"/>
      <c r="N955" s="75"/>
      <c r="O955" s="75"/>
      <c r="P955" s="77"/>
      <c r="Q955" s="77"/>
      <c r="R955" s="77"/>
      <c r="S955" s="77"/>
      <c r="T955" s="77"/>
      <c r="U955" s="77"/>
      <c r="V955" s="77"/>
      <c r="W955" s="75"/>
      <c r="X955" s="75"/>
      <c r="Y955" s="75"/>
      <c r="Z955" s="75"/>
      <c r="AA955" s="75"/>
      <c r="AB955" s="75"/>
      <c r="AC955" s="75"/>
      <c r="AD955" s="75"/>
    </row>
    <row r="956" spans="1:30" x14ac:dyDescent="0.25">
      <c r="A956" s="75"/>
      <c r="B956" s="75"/>
      <c r="C956" s="75"/>
      <c r="D956" s="75"/>
      <c r="E956" s="75"/>
      <c r="F956" s="75"/>
      <c r="G956" s="75"/>
      <c r="H956" s="75"/>
      <c r="I956" s="75"/>
      <c r="J956" s="75"/>
      <c r="K956" s="75"/>
      <c r="L956" s="75"/>
      <c r="M956" s="75"/>
      <c r="N956" s="75"/>
      <c r="O956" s="75"/>
      <c r="P956" s="77"/>
      <c r="Q956" s="77"/>
      <c r="R956" s="77"/>
      <c r="S956" s="77"/>
      <c r="T956" s="77"/>
      <c r="U956" s="77"/>
      <c r="V956" s="77"/>
      <c r="W956" s="75"/>
      <c r="X956" s="75"/>
      <c r="Y956" s="75"/>
      <c r="Z956" s="75"/>
      <c r="AA956" s="75"/>
      <c r="AB956" s="75"/>
      <c r="AC956" s="75"/>
      <c r="AD956" s="75"/>
    </row>
    <row r="957" spans="1:30" x14ac:dyDescent="0.25">
      <c r="A957" s="75"/>
      <c r="B957" s="75"/>
      <c r="C957" s="75"/>
      <c r="D957" s="75"/>
      <c r="E957" s="75"/>
      <c r="F957" s="75"/>
      <c r="G957" s="75"/>
      <c r="H957" s="75"/>
      <c r="I957" s="75"/>
      <c r="J957" s="75"/>
      <c r="K957" s="75"/>
      <c r="L957" s="75"/>
      <c r="M957" s="75"/>
      <c r="N957" s="75"/>
      <c r="O957" s="75"/>
      <c r="P957" s="77"/>
      <c r="Q957" s="77"/>
      <c r="R957" s="77"/>
      <c r="S957" s="77"/>
      <c r="T957" s="77"/>
      <c r="U957" s="77"/>
      <c r="V957" s="77"/>
      <c r="W957" s="75"/>
      <c r="X957" s="75"/>
      <c r="Y957" s="75"/>
      <c r="Z957" s="75"/>
      <c r="AA957" s="75"/>
      <c r="AB957" s="75"/>
      <c r="AC957" s="75"/>
      <c r="AD957" s="75"/>
    </row>
    <row r="958" spans="1:30" x14ac:dyDescent="0.25">
      <c r="A958" s="75"/>
      <c r="B958" s="75"/>
      <c r="C958" s="75"/>
      <c r="D958" s="75"/>
      <c r="E958" s="75"/>
      <c r="F958" s="75"/>
      <c r="G958" s="75"/>
      <c r="H958" s="75"/>
      <c r="I958" s="75"/>
      <c r="J958" s="75"/>
      <c r="K958" s="75"/>
      <c r="L958" s="75"/>
      <c r="M958" s="75"/>
      <c r="N958" s="75"/>
      <c r="O958" s="75"/>
      <c r="P958" s="77"/>
      <c r="Q958" s="77"/>
      <c r="R958" s="77"/>
      <c r="S958" s="77"/>
      <c r="T958" s="77"/>
      <c r="U958" s="77"/>
      <c r="V958" s="77"/>
      <c r="W958" s="75"/>
      <c r="X958" s="75"/>
      <c r="Y958" s="75"/>
      <c r="Z958" s="75"/>
      <c r="AA958" s="75"/>
      <c r="AB958" s="75"/>
      <c r="AC958" s="75"/>
      <c r="AD958" s="75"/>
    </row>
    <row r="959" spans="1:30" x14ac:dyDescent="0.25">
      <c r="A959" s="75"/>
      <c r="B959" s="75"/>
      <c r="C959" s="75"/>
      <c r="D959" s="75"/>
      <c r="E959" s="75"/>
      <c r="F959" s="75"/>
      <c r="G959" s="75"/>
      <c r="H959" s="75"/>
      <c r="I959" s="75"/>
      <c r="J959" s="75"/>
      <c r="K959" s="75"/>
      <c r="L959" s="75"/>
      <c r="M959" s="75"/>
      <c r="N959" s="75"/>
      <c r="O959" s="75"/>
      <c r="P959" s="77"/>
      <c r="Q959" s="77"/>
      <c r="R959" s="77"/>
      <c r="S959" s="77"/>
      <c r="T959" s="77"/>
      <c r="U959" s="77"/>
      <c r="V959" s="77"/>
      <c r="W959" s="75"/>
      <c r="X959" s="75"/>
      <c r="Y959" s="75"/>
      <c r="Z959" s="75"/>
      <c r="AA959" s="75"/>
      <c r="AB959" s="75"/>
      <c r="AC959" s="75"/>
      <c r="AD959" s="75"/>
    </row>
    <row r="960" spans="1:30" x14ac:dyDescent="0.25">
      <c r="A960" s="75"/>
      <c r="B960" s="75"/>
      <c r="C960" s="75"/>
      <c r="D960" s="75"/>
      <c r="E960" s="75"/>
      <c r="F960" s="75"/>
      <c r="G960" s="75"/>
      <c r="H960" s="75"/>
      <c r="I960" s="75"/>
      <c r="J960" s="75"/>
      <c r="K960" s="75"/>
      <c r="L960" s="75"/>
      <c r="M960" s="75"/>
      <c r="N960" s="75"/>
      <c r="O960" s="75"/>
      <c r="P960" s="77"/>
      <c r="Q960" s="77"/>
      <c r="R960" s="77"/>
      <c r="S960" s="77"/>
      <c r="T960" s="77"/>
      <c r="U960" s="77"/>
      <c r="V960" s="77"/>
      <c r="W960" s="75"/>
      <c r="X960" s="75"/>
      <c r="Y960" s="75"/>
      <c r="Z960" s="75"/>
      <c r="AA960" s="75"/>
      <c r="AB960" s="75"/>
      <c r="AC960" s="75"/>
      <c r="AD960" s="75"/>
    </row>
    <row r="961" spans="1:30" x14ac:dyDescent="0.25">
      <c r="A961" s="75"/>
      <c r="B961" s="75"/>
      <c r="C961" s="75"/>
      <c r="D961" s="75"/>
      <c r="E961" s="75"/>
      <c r="F961" s="75"/>
      <c r="G961" s="75"/>
      <c r="H961" s="75"/>
      <c r="I961" s="75"/>
      <c r="J961" s="75"/>
      <c r="K961" s="75"/>
      <c r="L961" s="75"/>
      <c r="M961" s="75"/>
      <c r="N961" s="75"/>
      <c r="O961" s="75"/>
      <c r="P961" s="77"/>
      <c r="Q961" s="77"/>
      <c r="R961" s="77"/>
      <c r="S961" s="77"/>
      <c r="T961" s="77"/>
      <c r="U961" s="77"/>
      <c r="V961" s="77"/>
      <c r="W961" s="75"/>
      <c r="X961" s="75"/>
      <c r="Y961" s="75"/>
      <c r="Z961" s="75"/>
      <c r="AA961" s="75"/>
      <c r="AB961" s="75"/>
      <c r="AC961" s="75"/>
      <c r="AD961" s="75"/>
    </row>
    <row r="962" spans="1:30" x14ac:dyDescent="0.25">
      <c r="A962" s="75"/>
      <c r="B962" s="75"/>
      <c r="C962" s="75"/>
      <c r="D962" s="75"/>
      <c r="E962" s="75"/>
      <c r="F962" s="75"/>
      <c r="G962" s="75"/>
      <c r="H962" s="75"/>
      <c r="I962" s="75"/>
      <c r="J962" s="75"/>
      <c r="K962" s="75"/>
      <c r="L962" s="75"/>
      <c r="M962" s="75"/>
      <c r="N962" s="75"/>
      <c r="O962" s="75"/>
      <c r="P962" s="77"/>
      <c r="Q962" s="77"/>
      <c r="R962" s="77"/>
      <c r="S962" s="77"/>
      <c r="T962" s="77"/>
      <c r="U962" s="77"/>
      <c r="V962" s="77"/>
      <c r="W962" s="75"/>
      <c r="X962" s="75"/>
      <c r="Y962" s="75"/>
      <c r="Z962" s="75"/>
      <c r="AA962" s="75"/>
      <c r="AB962" s="75"/>
      <c r="AC962" s="75"/>
      <c r="AD962" s="75"/>
    </row>
    <row r="963" spans="1:30" x14ac:dyDescent="0.25">
      <c r="A963" s="75"/>
      <c r="B963" s="75"/>
      <c r="C963" s="75"/>
      <c r="D963" s="75"/>
      <c r="E963" s="75"/>
      <c r="F963" s="75"/>
      <c r="G963" s="75"/>
      <c r="H963" s="75"/>
      <c r="I963" s="75"/>
      <c r="J963" s="75"/>
      <c r="K963" s="75"/>
      <c r="L963" s="75"/>
      <c r="M963" s="75"/>
      <c r="N963" s="75"/>
      <c r="O963" s="75"/>
      <c r="P963" s="77"/>
      <c r="Q963" s="77"/>
      <c r="R963" s="77"/>
      <c r="S963" s="77"/>
      <c r="T963" s="77"/>
      <c r="U963" s="77"/>
      <c r="V963" s="77"/>
      <c r="W963" s="75"/>
      <c r="X963" s="75"/>
      <c r="Y963" s="75"/>
      <c r="Z963" s="75"/>
      <c r="AA963" s="75"/>
      <c r="AB963" s="75"/>
      <c r="AC963" s="75"/>
      <c r="AD963" s="75"/>
    </row>
    <row r="964" spans="1:30" x14ac:dyDescent="0.25">
      <c r="A964" s="75"/>
      <c r="B964" s="75"/>
      <c r="C964" s="75"/>
      <c r="D964" s="75"/>
      <c r="E964" s="75"/>
      <c r="F964" s="75"/>
      <c r="G964" s="75"/>
      <c r="H964" s="75"/>
      <c r="I964" s="75"/>
      <c r="J964" s="75"/>
      <c r="K964" s="75"/>
      <c r="L964" s="75"/>
      <c r="M964" s="75"/>
      <c r="N964" s="75"/>
      <c r="O964" s="75"/>
      <c r="P964" s="77"/>
      <c r="Q964" s="77"/>
      <c r="R964" s="77"/>
      <c r="S964" s="77"/>
      <c r="T964" s="77"/>
      <c r="U964" s="77"/>
      <c r="V964" s="77"/>
      <c r="W964" s="75"/>
      <c r="X964" s="75"/>
      <c r="Y964" s="75"/>
      <c r="Z964" s="75"/>
      <c r="AA964" s="75"/>
      <c r="AB964" s="75"/>
      <c r="AC964" s="75"/>
      <c r="AD964" s="75"/>
    </row>
    <row r="965" spans="1:30" x14ac:dyDescent="0.25">
      <c r="A965" s="75"/>
      <c r="B965" s="75"/>
      <c r="C965" s="75"/>
      <c r="D965" s="75"/>
      <c r="E965" s="75"/>
      <c r="F965" s="75"/>
      <c r="G965" s="75"/>
      <c r="H965" s="75"/>
      <c r="I965" s="75"/>
      <c r="J965" s="75"/>
      <c r="K965" s="75"/>
      <c r="L965" s="75"/>
      <c r="M965" s="75"/>
      <c r="N965" s="75"/>
      <c r="O965" s="75"/>
      <c r="P965" s="77"/>
      <c r="Q965" s="77"/>
      <c r="R965" s="77"/>
      <c r="S965" s="77"/>
      <c r="T965" s="77"/>
      <c r="U965" s="77"/>
      <c r="V965" s="77"/>
      <c r="W965" s="75"/>
      <c r="X965" s="75"/>
      <c r="Y965" s="75"/>
      <c r="Z965" s="75"/>
      <c r="AA965" s="75"/>
      <c r="AB965" s="75"/>
      <c r="AC965" s="75"/>
      <c r="AD965" s="75"/>
    </row>
    <row r="966" spans="1:30" x14ac:dyDescent="0.25">
      <c r="A966" s="75"/>
      <c r="B966" s="75"/>
      <c r="C966" s="75"/>
      <c r="D966" s="75"/>
      <c r="E966" s="75"/>
      <c r="F966" s="75"/>
      <c r="G966" s="75"/>
      <c r="H966" s="75"/>
      <c r="I966" s="75"/>
      <c r="J966" s="75"/>
      <c r="K966" s="75"/>
      <c r="L966" s="75"/>
      <c r="M966" s="75"/>
      <c r="N966" s="75"/>
      <c r="O966" s="75"/>
      <c r="P966" s="77"/>
      <c r="Q966" s="77"/>
      <c r="R966" s="77"/>
      <c r="S966" s="77"/>
      <c r="T966" s="77"/>
      <c r="U966" s="77"/>
      <c r="V966" s="77"/>
      <c r="W966" s="75"/>
      <c r="X966" s="75"/>
      <c r="Y966" s="75"/>
      <c r="Z966" s="75"/>
      <c r="AA966" s="75"/>
      <c r="AB966" s="75"/>
      <c r="AC966" s="75"/>
      <c r="AD966" s="75"/>
    </row>
    <row r="967" spans="1:30" x14ac:dyDescent="0.25">
      <c r="A967" s="75"/>
      <c r="B967" s="75"/>
      <c r="C967" s="75"/>
      <c r="D967" s="75"/>
      <c r="E967" s="75"/>
      <c r="F967" s="75"/>
      <c r="G967" s="75"/>
      <c r="H967" s="75"/>
      <c r="I967" s="75"/>
      <c r="J967" s="75"/>
      <c r="K967" s="75"/>
      <c r="L967" s="75"/>
      <c r="M967" s="75"/>
      <c r="N967" s="75"/>
      <c r="O967" s="75"/>
      <c r="P967" s="77"/>
      <c r="Q967" s="77"/>
      <c r="R967" s="77"/>
      <c r="S967" s="77"/>
      <c r="T967" s="77"/>
      <c r="U967" s="77"/>
      <c r="V967" s="77"/>
      <c r="W967" s="75"/>
      <c r="X967" s="75"/>
      <c r="Y967" s="75"/>
      <c r="Z967" s="75"/>
      <c r="AA967" s="75"/>
      <c r="AB967" s="75"/>
      <c r="AC967" s="75"/>
      <c r="AD967" s="75"/>
    </row>
    <row r="968" spans="1:30" x14ac:dyDescent="0.25">
      <c r="A968" s="75"/>
      <c r="B968" s="75"/>
      <c r="C968" s="75"/>
      <c r="D968" s="75"/>
      <c r="E968" s="75"/>
      <c r="F968" s="75"/>
      <c r="G968" s="75"/>
      <c r="H968" s="75"/>
      <c r="I968" s="75"/>
      <c r="J968" s="75"/>
      <c r="K968" s="75"/>
      <c r="L968" s="75"/>
      <c r="M968" s="75"/>
      <c r="N968" s="75"/>
      <c r="O968" s="75"/>
      <c r="P968" s="77"/>
      <c r="Q968" s="77"/>
      <c r="R968" s="77"/>
      <c r="S968" s="77"/>
      <c r="T968" s="77"/>
      <c r="U968" s="77"/>
      <c r="V968" s="77"/>
      <c r="W968" s="75"/>
      <c r="X968" s="75"/>
      <c r="Y968" s="75"/>
      <c r="Z968" s="75"/>
      <c r="AA968" s="75"/>
      <c r="AB968" s="75"/>
      <c r="AC968" s="75"/>
      <c r="AD968" s="75"/>
    </row>
    <row r="969" spans="1:30" x14ac:dyDescent="0.25">
      <c r="A969" s="75"/>
      <c r="B969" s="75"/>
      <c r="C969" s="75"/>
      <c r="D969" s="75"/>
      <c r="E969" s="75"/>
      <c r="F969" s="75"/>
      <c r="G969" s="75"/>
      <c r="H969" s="75"/>
      <c r="I969" s="75"/>
      <c r="J969" s="75"/>
      <c r="K969" s="75"/>
      <c r="L969" s="75"/>
      <c r="M969" s="75"/>
      <c r="N969" s="75"/>
      <c r="O969" s="75"/>
      <c r="P969" s="77"/>
      <c r="Q969" s="77"/>
      <c r="R969" s="77"/>
      <c r="S969" s="77"/>
      <c r="T969" s="77"/>
      <c r="U969" s="77"/>
      <c r="V969" s="77"/>
      <c r="W969" s="75"/>
      <c r="X969" s="75"/>
      <c r="Y969" s="75"/>
      <c r="Z969" s="75"/>
      <c r="AA969" s="75"/>
      <c r="AB969" s="75"/>
      <c r="AC969" s="75"/>
      <c r="AD969" s="75"/>
    </row>
    <row r="970" spans="1:30" x14ac:dyDescent="0.25">
      <c r="A970" s="75"/>
      <c r="B970" s="75"/>
      <c r="C970" s="75"/>
      <c r="D970" s="75"/>
      <c r="E970" s="75"/>
      <c r="F970" s="75"/>
      <c r="G970" s="75"/>
      <c r="H970" s="75"/>
      <c r="I970" s="75"/>
      <c r="J970" s="75"/>
      <c r="K970" s="75"/>
      <c r="L970" s="75"/>
      <c r="M970" s="75"/>
      <c r="N970" s="75"/>
      <c r="O970" s="75"/>
      <c r="P970" s="77"/>
      <c r="Q970" s="77"/>
      <c r="R970" s="77"/>
      <c r="S970" s="77"/>
      <c r="T970" s="77"/>
      <c r="U970" s="77"/>
      <c r="V970" s="77"/>
      <c r="W970" s="75"/>
      <c r="X970" s="75"/>
      <c r="Y970" s="75"/>
      <c r="Z970" s="75"/>
      <c r="AA970" s="75"/>
      <c r="AB970" s="75"/>
      <c r="AC970" s="75"/>
      <c r="AD970" s="75"/>
    </row>
    <row r="971" spans="1:30" x14ac:dyDescent="0.25">
      <c r="A971" s="75"/>
      <c r="B971" s="75"/>
      <c r="C971" s="75"/>
      <c r="D971" s="75"/>
      <c r="E971" s="75"/>
      <c r="F971" s="75"/>
      <c r="G971" s="75"/>
      <c r="H971" s="75"/>
      <c r="I971" s="75"/>
      <c r="J971" s="75"/>
      <c r="K971" s="75"/>
      <c r="L971" s="75"/>
      <c r="M971" s="75"/>
      <c r="N971" s="75"/>
      <c r="O971" s="75"/>
      <c r="P971" s="77"/>
      <c r="Q971" s="77"/>
      <c r="R971" s="77"/>
      <c r="S971" s="77"/>
      <c r="T971" s="77"/>
      <c r="U971" s="77"/>
      <c r="V971" s="77"/>
      <c r="W971" s="75"/>
      <c r="X971" s="75"/>
      <c r="Y971" s="75"/>
      <c r="Z971" s="75"/>
      <c r="AA971" s="75"/>
      <c r="AB971" s="75"/>
      <c r="AC971" s="75"/>
      <c r="AD971" s="75"/>
    </row>
    <row r="972" spans="1:30" x14ac:dyDescent="0.25">
      <c r="A972" s="75"/>
      <c r="B972" s="75"/>
      <c r="C972" s="75"/>
      <c r="D972" s="75"/>
      <c r="E972" s="75"/>
      <c r="F972" s="75"/>
      <c r="G972" s="75"/>
      <c r="H972" s="75"/>
      <c r="I972" s="75"/>
      <c r="J972" s="75"/>
      <c r="K972" s="75"/>
      <c r="L972" s="75"/>
      <c r="M972" s="75"/>
      <c r="N972" s="75"/>
      <c r="O972" s="75"/>
      <c r="P972" s="77"/>
      <c r="Q972" s="77"/>
      <c r="R972" s="77"/>
      <c r="S972" s="77"/>
      <c r="T972" s="77"/>
      <c r="U972" s="77"/>
      <c r="V972" s="77"/>
      <c r="W972" s="75"/>
      <c r="X972" s="75"/>
      <c r="Y972" s="75"/>
      <c r="Z972" s="75"/>
      <c r="AA972" s="75"/>
      <c r="AB972" s="75"/>
      <c r="AC972" s="75"/>
      <c r="AD972" s="75"/>
    </row>
    <row r="973" spans="1:30" x14ac:dyDescent="0.25">
      <c r="A973" s="75"/>
      <c r="B973" s="75"/>
      <c r="C973" s="75"/>
      <c r="D973" s="75"/>
      <c r="E973" s="75"/>
      <c r="F973" s="75"/>
      <c r="G973" s="75"/>
      <c r="H973" s="75"/>
      <c r="I973" s="75"/>
      <c r="J973" s="75"/>
      <c r="K973" s="75"/>
      <c r="L973" s="75"/>
      <c r="M973" s="75"/>
      <c r="N973" s="75"/>
      <c r="O973" s="75"/>
      <c r="P973" s="77"/>
      <c r="Q973" s="77"/>
      <c r="R973" s="77"/>
      <c r="S973" s="77"/>
      <c r="T973" s="77"/>
      <c r="U973" s="77"/>
      <c r="V973" s="77"/>
      <c r="W973" s="75"/>
      <c r="X973" s="75"/>
      <c r="Y973" s="75"/>
      <c r="Z973" s="75"/>
      <c r="AA973" s="75"/>
      <c r="AB973" s="75"/>
      <c r="AC973" s="75"/>
      <c r="AD973" s="75"/>
    </row>
    <row r="974" spans="1:30" x14ac:dyDescent="0.25">
      <c r="A974" s="75"/>
      <c r="B974" s="75"/>
      <c r="C974" s="75"/>
      <c r="D974" s="75"/>
      <c r="E974" s="75"/>
      <c r="F974" s="75"/>
      <c r="G974" s="75"/>
      <c r="H974" s="75"/>
      <c r="I974" s="75"/>
      <c r="J974" s="75"/>
      <c r="K974" s="75"/>
      <c r="L974" s="75"/>
      <c r="M974" s="75"/>
      <c r="N974" s="75"/>
      <c r="O974" s="75"/>
      <c r="P974" s="77"/>
      <c r="Q974" s="77"/>
      <c r="R974" s="77"/>
      <c r="S974" s="77"/>
      <c r="T974" s="77"/>
      <c r="U974" s="77"/>
      <c r="V974" s="77"/>
      <c r="W974" s="75"/>
      <c r="X974" s="75"/>
      <c r="Y974" s="75"/>
      <c r="Z974" s="75"/>
      <c r="AA974" s="75"/>
      <c r="AB974" s="75"/>
      <c r="AC974" s="75"/>
      <c r="AD974" s="75"/>
    </row>
    <row r="975" spans="1:30" x14ac:dyDescent="0.25">
      <c r="A975" s="75"/>
      <c r="B975" s="75"/>
      <c r="C975" s="75"/>
      <c r="D975" s="75"/>
      <c r="E975" s="75"/>
      <c r="F975" s="75"/>
      <c r="G975" s="75"/>
      <c r="H975" s="75"/>
      <c r="I975" s="75"/>
      <c r="J975" s="75"/>
      <c r="K975" s="75"/>
      <c r="L975" s="75"/>
      <c r="M975" s="75"/>
      <c r="N975" s="75"/>
      <c r="O975" s="75"/>
      <c r="P975" s="77"/>
      <c r="Q975" s="77"/>
      <c r="R975" s="77"/>
      <c r="S975" s="77"/>
      <c r="T975" s="77"/>
      <c r="U975" s="77"/>
      <c r="V975" s="77"/>
      <c r="W975" s="75"/>
      <c r="X975" s="75"/>
      <c r="Y975" s="75"/>
      <c r="Z975" s="75"/>
      <c r="AA975" s="75"/>
      <c r="AB975" s="75"/>
      <c r="AC975" s="75"/>
      <c r="AD975" s="75"/>
    </row>
    <row r="976" spans="1:30" x14ac:dyDescent="0.25">
      <c r="A976" s="75"/>
      <c r="B976" s="75"/>
      <c r="C976" s="75"/>
      <c r="D976" s="75"/>
      <c r="E976" s="75"/>
      <c r="F976" s="75"/>
      <c r="G976" s="75"/>
      <c r="H976" s="75"/>
      <c r="I976" s="75"/>
      <c r="J976" s="75"/>
      <c r="K976" s="75"/>
      <c r="L976" s="75"/>
      <c r="M976" s="75"/>
      <c r="N976" s="75"/>
      <c r="O976" s="75"/>
      <c r="P976" s="77"/>
      <c r="Q976" s="77"/>
      <c r="R976" s="77"/>
      <c r="S976" s="77"/>
      <c r="T976" s="77"/>
      <c r="U976" s="77"/>
      <c r="V976" s="77"/>
      <c r="W976" s="75"/>
      <c r="X976" s="75"/>
      <c r="Y976" s="75"/>
      <c r="Z976" s="75"/>
      <c r="AA976" s="75"/>
      <c r="AB976" s="75"/>
      <c r="AC976" s="75"/>
      <c r="AD976" s="75"/>
    </row>
    <row r="977" spans="1:30" x14ac:dyDescent="0.25">
      <c r="A977" s="75"/>
      <c r="B977" s="75"/>
      <c r="C977" s="75"/>
      <c r="D977" s="75"/>
      <c r="E977" s="75"/>
      <c r="F977" s="75"/>
      <c r="G977" s="75"/>
      <c r="H977" s="75"/>
      <c r="I977" s="75"/>
      <c r="J977" s="75"/>
      <c r="K977" s="75"/>
      <c r="L977" s="75"/>
      <c r="M977" s="75"/>
      <c r="N977" s="75"/>
      <c r="O977" s="75"/>
      <c r="P977" s="77"/>
      <c r="Q977" s="77"/>
      <c r="R977" s="77"/>
      <c r="S977" s="77"/>
      <c r="T977" s="77"/>
      <c r="U977" s="77"/>
      <c r="V977" s="77"/>
      <c r="W977" s="75"/>
      <c r="X977" s="75"/>
      <c r="Y977" s="75"/>
      <c r="Z977" s="75"/>
      <c r="AA977" s="75"/>
      <c r="AB977" s="75"/>
      <c r="AC977" s="75"/>
      <c r="AD977" s="75"/>
    </row>
    <row r="978" spans="1:30" x14ac:dyDescent="0.25">
      <c r="A978" s="75"/>
      <c r="B978" s="75"/>
      <c r="C978" s="75"/>
      <c r="D978" s="75"/>
      <c r="E978" s="75"/>
      <c r="F978" s="75"/>
      <c r="G978" s="75"/>
      <c r="H978" s="75"/>
      <c r="I978" s="75"/>
      <c r="J978" s="75"/>
      <c r="K978" s="75"/>
      <c r="L978" s="75"/>
      <c r="M978" s="75"/>
      <c r="N978" s="75"/>
      <c r="O978" s="75"/>
      <c r="P978" s="77"/>
      <c r="Q978" s="77"/>
      <c r="R978" s="77"/>
      <c r="S978" s="77"/>
      <c r="T978" s="77"/>
      <c r="U978" s="77"/>
      <c r="V978" s="77"/>
      <c r="W978" s="75"/>
      <c r="X978" s="75"/>
      <c r="Y978" s="75"/>
      <c r="Z978" s="75"/>
      <c r="AA978" s="75"/>
      <c r="AB978" s="75"/>
      <c r="AC978" s="75"/>
      <c r="AD978" s="75"/>
    </row>
    <row r="979" spans="1:30" x14ac:dyDescent="0.25">
      <c r="A979" s="75"/>
      <c r="B979" s="75"/>
      <c r="C979" s="75"/>
      <c r="D979" s="75"/>
      <c r="E979" s="75"/>
      <c r="F979" s="75"/>
      <c r="G979" s="75"/>
      <c r="H979" s="75"/>
      <c r="I979" s="75"/>
      <c r="J979" s="75"/>
      <c r="K979" s="75"/>
      <c r="L979" s="75"/>
      <c r="M979" s="75"/>
      <c r="N979" s="75"/>
      <c r="O979" s="75"/>
      <c r="P979" s="77"/>
      <c r="Q979" s="77"/>
      <c r="R979" s="77"/>
      <c r="S979" s="77"/>
      <c r="T979" s="77"/>
      <c r="U979" s="77"/>
      <c r="V979" s="77"/>
      <c r="W979" s="75"/>
      <c r="X979" s="75"/>
      <c r="Y979" s="75"/>
      <c r="Z979" s="75"/>
      <c r="AA979" s="75"/>
      <c r="AB979" s="75"/>
      <c r="AC979" s="75"/>
      <c r="AD979" s="75"/>
    </row>
    <row r="980" spans="1:30" x14ac:dyDescent="0.25">
      <c r="A980" s="75"/>
      <c r="B980" s="75"/>
      <c r="C980" s="75"/>
      <c r="D980" s="75"/>
      <c r="E980" s="75"/>
      <c r="F980" s="75"/>
      <c r="G980" s="75"/>
      <c r="H980" s="75"/>
      <c r="I980" s="75"/>
      <c r="J980" s="75"/>
      <c r="K980" s="75"/>
      <c r="L980" s="75"/>
      <c r="M980" s="75"/>
      <c r="N980" s="75"/>
      <c r="O980" s="75"/>
      <c r="P980" s="77"/>
      <c r="Q980" s="77"/>
      <c r="R980" s="77"/>
      <c r="S980" s="77"/>
      <c r="T980" s="77"/>
      <c r="U980" s="77"/>
      <c r="V980" s="77"/>
      <c r="W980" s="75"/>
      <c r="X980" s="75"/>
      <c r="Y980" s="75"/>
      <c r="Z980" s="75"/>
      <c r="AA980" s="75"/>
      <c r="AB980" s="75"/>
      <c r="AC980" s="75"/>
      <c r="AD980" s="75"/>
    </row>
    <row r="981" spans="1:30" x14ac:dyDescent="0.25">
      <c r="A981" s="75"/>
      <c r="B981" s="75"/>
      <c r="C981" s="75"/>
      <c r="D981" s="75"/>
      <c r="E981" s="75"/>
      <c r="F981" s="75"/>
      <c r="G981" s="75"/>
      <c r="H981" s="75"/>
      <c r="I981" s="75"/>
      <c r="J981" s="75"/>
      <c r="K981" s="75"/>
      <c r="L981" s="75"/>
      <c r="M981" s="75"/>
      <c r="N981" s="75"/>
      <c r="O981" s="75"/>
      <c r="P981" s="77"/>
      <c r="Q981" s="77"/>
      <c r="R981" s="77"/>
      <c r="S981" s="77"/>
      <c r="T981" s="77"/>
      <c r="U981" s="77"/>
      <c r="V981" s="77"/>
      <c r="W981" s="75"/>
      <c r="X981" s="75"/>
      <c r="Y981" s="75"/>
      <c r="Z981" s="75"/>
      <c r="AA981" s="75"/>
      <c r="AB981" s="75"/>
      <c r="AC981" s="75"/>
      <c r="AD981" s="75"/>
    </row>
    <row r="982" spans="1:30" x14ac:dyDescent="0.25">
      <c r="A982" s="75"/>
      <c r="B982" s="75"/>
      <c r="C982" s="75"/>
      <c r="D982" s="75"/>
      <c r="E982" s="75"/>
      <c r="F982" s="75"/>
      <c r="G982" s="75"/>
      <c r="H982" s="75"/>
      <c r="I982" s="75"/>
      <c r="J982" s="75"/>
      <c r="K982" s="75"/>
      <c r="L982" s="75"/>
      <c r="M982" s="75"/>
      <c r="N982" s="75"/>
      <c r="O982" s="75"/>
      <c r="P982" s="77"/>
      <c r="Q982" s="77"/>
      <c r="R982" s="77"/>
      <c r="S982" s="77"/>
      <c r="T982" s="77"/>
      <c r="U982" s="77"/>
      <c r="V982" s="77"/>
      <c r="W982" s="75"/>
      <c r="X982" s="75"/>
      <c r="Y982" s="75"/>
      <c r="Z982" s="75"/>
      <c r="AA982" s="75"/>
      <c r="AB982" s="75"/>
      <c r="AC982" s="75"/>
      <c r="AD982" s="75"/>
    </row>
    <row r="983" spans="1:30" x14ac:dyDescent="0.25">
      <c r="A983" s="75"/>
      <c r="B983" s="75"/>
      <c r="C983" s="75"/>
      <c r="D983" s="75"/>
      <c r="E983" s="75"/>
      <c r="F983" s="75"/>
      <c r="G983" s="75"/>
      <c r="H983" s="75"/>
      <c r="I983" s="75"/>
      <c r="J983" s="75"/>
      <c r="K983" s="75"/>
      <c r="L983" s="75"/>
      <c r="M983" s="75"/>
      <c r="N983" s="75"/>
      <c r="O983" s="75"/>
      <c r="P983" s="77"/>
      <c r="Q983" s="77"/>
      <c r="R983" s="77"/>
      <c r="S983" s="77"/>
      <c r="T983" s="77"/>
      <c r="U983" s="77"/>
      <c r="V983" s="77"/>
      <c r="W983" s="75"/>
      <c r="X983" s="75"/>
      <c r="Y983" s="75"/>
      <c r="Z983" s="75"/>
      <c r="AA983" s="75"/>
      <c r="AB983" s="75"/>
      <c r="AC983" s="75"/>
      <c r="AD983" s="75"/>
    </row>
    <row r="984" spans="1:30" x14ac:dyDescent="0.25">
      <c r="A984" s="75"/>
      <c r="B984" s="75"/>
      <c r="C984" s="75"/>
      <c r="D984" s="75"/>
      <c r="E984" s="75"/>
      <c r="F984" s="75"/>
      <c r="G984" s="75"/>
      <c r="H984" s="75"/>
      <c r="I984" s="75"/>
      <c r="J984" s="75"/>
      <c r="K984" s="75"/>
      <c r="L984" s="75"/>
      <c r="M984" s="75"/>
      <c r="N984" s="75"/>
      <c r="O984" s="75"/>
      <c r="P984" s="77"/>
      <c r="Q984" s="77"/>
      <c r="R984" s="77"/>
      <c r="S984" s="77"/>
      <c r="T984" s="77"/>
      <c r="U984" s="77"/>
      <c r="V984" s="77"/>
      <c r="W984" s="75"/>
      <c r="X984" s="75"/>
      <c r="Y984" s="75"/>
      <c r="Z984" s="75"/>
      <c r="AA984" s="75"/>
      <c r="AB984" s="75"/>
      <c r="AC984" s="75"/>
      <c r="AD984" s="75"/>
    </row>
    <row r="985" spans="1:30" x14ac:dyDescent="0.25">
      <c r="A985" s="75"/>
      <c r="B985" s="75"/>
      <c r="C985" s="75"/>
      <c r="D985" s="75"/>
      <c r="E985" s="75"/>
      <c r="F985" s="75"/>
      <c r="G985" s="75"/>
      <c r="H985" s="75"/>
      <c r="I985" s="75"/>
      <c r="J985" s="75"/>
      <c r="K985" s="75"/>
      <c r="L985" s="75"/>
      <c r="M985" s="75"/>
      <c r="N985" s="75"/>
      <c r="O985" s="75"/>
      <c r="P985" s="77"/>
      <c r="Q985" s="77"/>
      <c r="R985" s="77"/>
      <c r="S985" s="77"/>
      <c r="T985" s="77"/>
      <c r="U985" s="77"/>
      <c r="V985" s="77"/>
      <c r="W985" s="75"/>
      <c r="X985" s="75"/>
      <c r="Y985" s="75"/>
      <c r="Z985" s="75"/>
      <c r="AA985" s="75"/>
      <c r="AB985" s="75"/>
      <c r="AC985" s="75"/>
      <c r="AD985" s="75"/>
    </row>
    <row r="986" spans="1:30" x14ac:dyDescent="0.25">
      <c r="A986" s="75"/>
      <c r="B986" s="75"/>
      <c r="C986" s="75"/>
      <c r="D986" s="75"/>
      <c r="E986" s="75"/>
      <c r="F986" s="75"/>
      <c r="G986" s="75"/>
      <c r="H986" s="75"/>
      <c r="I986" s="75"/>
      <c r="J986" s="75"/>
      <c r="K986" s="75"/>
      <c r="L986" s="75"/>
      <c r="M986" s="75"/>
      <c r="N986" s="75"/>
      <c r="O986" s="75"/>
      <c r="P986" s="77"/>
      <c r="Q986" s="77"/>
      <c r="R986" s="77"/>
      <c r="S986" s="77"/>
      <c r="T986" s="77"/>
      <c r="U986" s="77"/>
      <c r="V986" s="77"/>
      <c r="W986" s="75"/>
      <c r="X986" s="75"/>
      <c r="Y986" s="75"/>
      <c r="Z986" s="75"/>
      <c r="AA986" s="75"/>
      <c r="AB986" s="75"/>
      <c r="AC986" s="75"/>
      <c r="AD986" s="75"/>
    </row>
    <row r="987" spans="1:30" x14ac:dyDescent="0.25">
      <c r="A987" s="75"/>
      <c r="B987" s="75"/>
      <c r="C987" s="75"/>
      <c r="D987" s="75"/>
      <c r="E987" s="75"/>
      <c r="F987" s="75"/>
      <c r="G987" s="75"/>
      <c r="H987" s="75"/>
      <c r="I987" s="75"/>
      <c r="J987" s="75"/>
      <c r="K987" s="75"/>
      <c r="L987" s="75"/>
      <c r="M987" s="75"/>
      <c r="N987" s="75"/>
      <c r="O987" s="75"/>
      <c r="P987" s="77"/>
      <c r="Q987" s="77"/>
      <c r="R987" s="77"/>
      <c r="S987" s="77"/>
      <c r="T987" s="77"/>
      <c r="U987" s="77"/>
      <c r="V987" s="77"/>
      <c r="W987" s="75"/>
      <c r="X987" s="75"/>
      <c r="Y987" s="75"/>
      <c r="Z987" s="75"/>
      <c r="AA987" s="75"/>
      <c r="AB987" s="75"/>
      <c r="AC987" s="75"/>
      <c r="AD987" s="75"/>
    </row>
    <row r="988" spans="1:30" x14ac:dyDescent="0.25">
      <c r="A988" s="75"/>
      <c r="B988" s="75"/>
      <c r="C988" s="75"/>
      <c r="D988" s="75"/>
      <c r="E988" s="75"/>
      <c r="F988" s="75"/>
      <c r="G988" s="75"/>
      <c r="H988" s="75"/>
      <c r="I988" s="75"/>
      <c r="J988" s="75"/>
      <c r="K988" s="75"/>
      <c r="L988" s="75"/>
      <c r="M988" s="75"/>
      <c r="N988" s="75"/>
      <c r="O988" s="75"/>
      <c r="P988" s="77"/>
      <c r="Q988" s="77"/>
      <c r="R988" s="77"/>
      <c r="S988" s="77"/>
      <c r="T988" s="77"/>
      <c r="U988" s="77"/>
      <c r="V988" s="77"/>
      <c r="W988" s="75"/>
      <c r="X988" s="75"/>
      <c r="Y988" s="75"/>
      <c r="Z988" s="75"/>
      <c r="AA988" s="75"/>
      <c r="AB988" s="75"/>
      <c r="AC988" s="75"/>
      <c r="AD988" s="75"/>
    </row>
    <row r="989" spans="1:30" x14ac:dyDescent="0.25">
      <c r="A989" s="75"/>
      <c r="B989" s="75"/>
      <c r="C989" s="75"/>
      <c r="D989" s="75"/>
      <c r="E989" s="75"/>
      <c r="F989" s="75"/>
      <c r="G989" s="75"/>
      <c r="H989" s="75"/>
      <c r="I989" s="75"/>
      <c r="J989" s="75"/>
      <c r="K989" s="75"/>
      <c r="L989" s="75"/>
      <c r="M989" s="75"/>
      <c r="N989" s="75"/>
      <c r="O989" s="75"/>
      <c r="P989" s="77"/>
      <c r="Q989" s="77"/>
      <c r="R989" s="77"/>
      <c r="S989" s="77"/>
      <c r="T989" s="77"/>
      <c r="U989" s="77"/>
      <c r="V989" s="77"/>
      <c r="W989" s="75"/>
      <c r="X989" s="75"/>
      <c r="Y989" s="75"/>
      <c r="Z989" s="75"/>
      <c r="AA989" s="75"/>
      <c r="AB989" s="75"/>
      <c r="AC989" s="75"/>
      <c r="AD989" s="75"/>
    </row>
    <row r="990" spans="1:30" x14ac:dyDescent="0.25">
      <c r="A990" s="75"/>
      <c r="B990" s="75"/>
      <c r="C990" s="75"/>
      <c r="D990" s="75"/>
      <c r="E990" s="75"/>
      <c r="F990" s="75"/>
      <c r="G990" s="75"/>
      <c r="H990" s="75"/>
      <c r="I990" s="75"/>
      <c r="J990" s="75"/>
      <c r="K990" s="75"/>
      <c r="L990" s="75"/>
      <c r="M990" s="75"/>
      <c r="N990" s="75"/>
      <c r="O990" s="75"/>
      <c r="P990" s="77"/>
      <c r="Q990" s="77"/>
      <c r="R990" s="77"/>
      <c r="S990" s="77"/>
      <c r="T990" s="77"/>
      <c r="U990" s="77"/>
      <c r="V990" s="77"/>
      <c r="W990" s="75"/>
      <c r="X990" s="75"/>
      <c r="Y990" s="75"/>
      <c r="Z990" s="75"/>
      <c r="AA990" s="75"/>
      <c r="AB990" s="75"/>
      <c r="AC990" s="75"/>
      <c r="AD990" s="75"/>
    </row>
    <row r="991" spans="1:30" x14ac:dyDescent="0.25">
      <c r="A991" s="75"/>
      <c r="B991" s="75"/>
      <c r="C991" s="75"/>
      <c r="D991" s="75"/>
      <c r="E991" s="75"/>
      <c r="F991" s="75"/>
      <c r="G991" s="75"/>
      <c r="H991" s="75"/>
      <c r="I991" s="75"/>
      <c r="J991" s="75"/>
      <c r="K991" s="75"/>
      <c r="L991" s="75"/>
      <c r="M991" s="75"/>
      <c r="N991" s="75"/>
      <c r="O991" s="75"/>
      <c r="P991" s="77"/>
      <c r="Q991" s="77"/>
      <c r="R991" s="77"/>
      <c r="S991" s="77"/>
      <c r="T991" s="77"/>
      <c r="U991" s="77"/>
      <c r="V991" s="77"/>
      <c r="W991" s="75"/>
      <c r="X991" s="75"/>
      <c r="Y991" s="75"/>
      <c r="Z991" s="75"/>
      <c r="AA991" s="75"/>
      <c r="AB991" s="75"/>
      <c r="AC991" s="75"/>
      <c r="AD991" s="75"/>
    </row>
    <row r="992" spans="1:30" x14ac:dyDescent="0.25">
      <c r="A992" s="75"/>
      <c r="B992" s="75"/>
      <c r="C992" s="75"/>
      <c r="D992" s="75"/>
      <c r="E992" s="75"/>
      <c r="F992" s="75"/>
      <c r="G992" s="75"/>
      <c r="H992" s="75"/>
      <c r="I992" s="75"/>
      <c r="J992" s="75"/>
      <c r="K992" s="75"/>
      <c r="L992" s="75"/>
      <c r="M992" s="75"/>
      <c r="N992" s="75"/>
      <c r="O992" s="75"/>
      <c r="P992" s="77"/>
      <c r="Q992" s="77"/>
      <c r="R992" s="77"/>
      <c r="S992" s="77"/>
      <c r="T992" s="77"/>
      <c r="U992" s="77"/>
      <c r="V992" s="77"/>
      <c r="W992" s="75"/>
      <c r="X992" s="75"/>
      <c r="Y992" s="75"/>
      <c r="Z992" s="75"/>
      <c r="AA992" s="75"/>
      <c r="AB992" s="75"/>
      <c r="AC992" s="75"/>
      <c r="AD992" s="75"/>
    </row>
    <row r="993" spans="1:30" x14ac:dyDescent="0.25">
      <c r="A993" s="75"/>
      <c r="B993" s="75"/>
      <c r="C993" s="75"/>
      <c r="D993" s="75"/>
      <c r="E993" s="75"/>
      <c r="F993" s="75"/>
      <c r="G993" s="75"/>
      <c r="H993" s="75"/>
      <c r="I993" s="75"/>
      <c r="J993" s="75"/>
      <c r="K993" s="75"/>
      <c r="L993" s="75"/>
      <c r="M993" s="75"/>
      <c r="N993" s="75"/>
      <c r="O993" s="75"/>
      <c r="P993" s="77"/>
      <c r="Q993" s="77"/>
      <c r="R993" s="77"/>
      <c r="S993" s="77"/>
      <c r="T993" s="77"/>
      <c r="U993" s="77"/>
      <c r="V993" s="77"/>
      <c r="W993" s="75"/>
      <c r="X993" s="75"/>
      <c r="Y993" s="75"/>
      <c r="Z993" s="75"/>
      <c r="AA993" s="75"/>
      <c r="AB993" s="75"/>
      <c r="AC993" s="75"/>
      <c r="AD993" s="75"/>
    </row>
    <row r="994" spans="1:30" x14ac:dyDescent="0.25">
      <c r="A994" s="75"/>
      <c r="B994" s="75"/>
      <c r="C994" s="75"/>
      <c r="D994" s="75"/>
      <c r="E994" s="75"/>
      <c r="F994" s="75"/>
      <c r="G994" s="75"/>
      <c r="H994" s="75"/>
      <c r="I994" s="75"/>
      <c r="J994" s="75"/>
      <c r="K994" s="75"/>
      <c r="L994" s="75"/>
      <c r="M994" s="75"/>
      <c r="N994" s="75"/>
      <c r="O994" s="75"/>
      <c r="P994" s="77"/>
      <c r="Q994" s="77"/>
      <c r="R994" s="77"/>
      <c r="S994" s="77"/>
      <c r="T994" s="77"/>
      <c r="U994" s="77"/>
      <c r="V994" s="77"/>
      <c r="W994" s="75"/>
      <c r="X994" s="75"/>
      <c r="Y994" s="75"/>
      <c r="Z994" s="75"/>
      <c r="AA994" s="75"/>
      <c r="AB994" s="75"/>
      <c r="AC994" s="75"/>
      <c r="AD994" s="75"/>
    </row>
    <row r="995" spans="1:30" x14ac:dyDescent="0.25">
      <c r="A995" s="75"/>
      <c r="B995" s="75"/>
      <c r="C995" s="75"/>
      <c r="D995" s="75"/>
      <c r="E995" s="75"/>
      <c r="F995" s="75"/>
      <c r="G995" s="75"/>
      <c r="H995" s="75"/>
      <c r="I995" s="75"/>
      <c r="J995" s="75"/>
      <c r="K995" s="75"/>
      <c r="L995" s="75"/>
      <c r="M995" s="75"/>
      <c r="N995" s="75"/>
      <c r="O995" s="75"/>
      <c r="P995" s="77"/>
      <c r="Q995" s="77"/>
      <c r="R995" s="77"/>
      <c r="S995" s="77"/>
      <c r="T995" s="77"/>
      <c r="U995" s="77"/>
      <c r="V995" s="77"/>
      <c r="W995" s="75"/>
      <c r="X995" s="75"/>
      <c r="Y995" s="75"/>
      <c r="Z995" s="75"/>
      <c r="AA995" s="75"/>
      <c r="AB995" s="75"/>
      <c r="AC995" s="75"/>
      <c r="AD995" s="75"/>
    </row>
    <row r="996" spans="1:30" x14ac:dyDescent="0.25">
      <c r="A996" s="75"/>
      <c r="B996" s="75"/>
      <c r="C996" s="75"/>
      <c r="D996" s="75"/>
      <c r="E996" s="75"/>
      <c r="F996" s="75"/>
      <c r="G996" s="75"/>
      <c r="H996" s="75"/>
      <c r="I996" s="75"/>
      <c r="J996" s="75"/>
      <c r="K996" s="75"/>
      <c r="L996" s="75"/>
      <c r="M996" s="75"/>
      <c r="N996" s="75"/>
      <c r="O996" s="75"/>
      <c r="P996" s="77"/>
      <c r="Q996" s="77"/>
      <c r="R996" s="77"/>
      <c r="S996" s="77"/>
      <c r="T996" s="77"/>
      <c r="U996" s="77"/>
      <c r="V996" s="77"/>
      <c r="W996" s="75"/>
      <c r="X996" s="75"/>
      <c r="Y996" s="75"/>
      <c r="Z996" s="75"/>
      <c r="AA996" s="75"/>
      <c r="AB996" s="75"/>
      <c r="AC996" s="75"/>
      <c r="AD996" s="75"/>
    </row>
    <row r="997" spans="1:30" x14ac:dyDescent="0.25">
      <c r="A997" s="75"/>
      <c r="B997" s="75"/>
      <c r="C997" s="75"/>
      <c r="D997" s="75"/>
      <c r="E997" s="75"/>
      <c r="F997" s="75"/>
      <c r="G997" s="75"/>
      <c r="H997" s="75"/>
      <c r="I997" s="75"/>
      <c r="J997" s="75"/>
      <c r="K997" s="75"/>
      <c r="L997" s="75"/>
      <c r="M997" s="75"/>
      <c r="N997" s="75"/>
      <c r="O997" s="75"/>
      <c r="P997" s="77"/>
      <c r="Q997" s="77"/>
      <c r="R997" s="77"/>
      <c r="S997" s="77"/>
      <c r="T997" s="77"/>
      <c r="U997" s="77"/>
      <c r="V997" s="77"/>
      <c r="W997" s="75"/>
      <c r="X997" s="75"/>
      <c r="Y997" s="75"/>
      <c r="Z997" s="75"/>
      <c r="AA997" s="75"/>
      <c r="AB997" s="75"/>
      <c r="AC997" s="75"/>
      <c r="AD997" s="75"/>
    </row>
    <row r="998" spans="1:30" x14ac:dyDescent="0.25">
      <c r="A998" s="75"/>
      <c r="B998" s="75"/>
      <c r="C998" s="75"/>
      <c r="D998" s="75"/>
      <c r="E998" s="75"/>
      <c r="F998" s="75"/>
      <c r="G998" s="75"/>
      <c r="H998" s="75"/>
      <c r="I998" s="75"/>
      <c r="J998" s="75"/>
      <c r="K998" s="75"/>
      <c r="L998" s="75"/>
      <c r="M998" s="75"/>
      <c r="N998" s="75"/>
      <c r="O998" s="75"/>
      <c r="P998" s="77"/>
      <c r="Q998" s="77"/>
      <c r="R998" s="77"/>
      <c r="S998" s="77"/>
      <c r="T998" s="77"/>
      <c r="U998" s="77"/>
      <c r="V998" s="77"/>
      <c r="W998" s="75"/>
      <c r="X998" s="75"/>
      <c r="Y998" s="75"/>
      <c r="Z998" s="75"/>
      <c r="AA998" s="75"/>
      <c r="AB998" s="75"/>
      <c r="AC998" s="75"/>
      <c r="AD998" s="75"/>
    </row>
    <row r="999" spans="1:30" x14ac:dyDescent="0.25">
      <c r="A999" s="75"/>
      <c r="B999" s="75"/>
      <c r="C999" s="75"/>
      <c r="D999" s="75"/>
      <c r="E999" s="75"/>
      <c r="F999" s="75"/>
      <c r="G999" s="75"/>
      <c r="H999" s="75"/>
      <c r="I999" s="75"/>
      <c r="J999" s="75"/>
      <c r="K999" s="75"/>
      <c r="L999" s="75"/>
      <c r="M999" s="75"/>
      <c r="N999" s="75"/>
      <c r="O999" s="75"/>
      <c r="P999" s="77"/>
      <c r="Q999" s="77"/>
      <c r="R999" s="77"/>
      <c r="S999" s="77"/>
      <c r="T999" s="77"/>
      <c r="U999" s="77"/>
      <c r="V999" s="77"/>
      <c r="W999" s="75"/>
      <c r="X999" s="75"/>
      <c r="Y999" s="75"/>
      <c r="Z999" s="75"/>
      <c r="AA999" s="75"/>
      <c r="AB999" s="75"/>
      <c r="AC999" s="75"/>
      <c r="AD999" s="75"/>
    </row>
    <row r="1000" spans="1:30" x14ac:dyDescent="0.25">
      <c r="A1000" s="75"/>
      <c r="B1000" s="75"/>
      <c r="C1000" s="75"/>
      <c r="D1000" s="75"/>
      <c r="E1000" s="75"/>
      <c r="F1000" s="75"/>
      <c r="G1000" s="75"/>
      <c r="H1000" s="75"/>
      <c r="I1000" s="75"/>
      <c r="J1000" s="75"/>
      <c r="K1000" s="75"/>
      <c r="L1000" s="75"/>
      <c r="M1000" s="75"/>
      <c r="N1000" s="75"/>
      <c r="O1000" s="75"/>
      <c r="P1000" s="77"/>
      <c r="Q1000" s="77"/>
      <c r="R1000" s="77"/>
      <c r="S1000" s="77"/>
      <c r="T1000" s="77"/>
      <c r="U1000" s="77"/>
      <c r="V1000" s="77"/>
      <c r="W1000" s="75"/>
      <c r="X1000" s="75"/>
      <c r="Y1000" s="75"/>
      <c r="Z1000" s="75"/>
      <c r="AA1000" s="75"/>
      <c r="AB1000" s="75"/>
      <c r="AC1000" s="75"/>
      <c r="AD1000" s="75"/>
    </row>
  </sheetData>
  <autoFilter ref="A1:AD106" xr:uid="{3A244111-C376-40E1-A604-3E89D8E7BBE0}"/>
  <pageMargins left="0.7" right="0.7" top="0.75" bottom="0.75" header="0.3" footer="0.3"/>
  <pageSetup orientation="portrait" horizontalDpi="4294967293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21.375811623702205</v>
      </c>
      <c r="F3" s="34">
        <f t="shared" si="0"/>
        <v>30.583348535645104</v>
      </c>
      <c r="G3" s="53">
        <f t="shared" si="0"/>
        <v>194.10864279435731</v>
      </c>
      <c r="H3" s="34">
        <f t="shared" si="0"/>
        <v>-0.67616217808399115</v>
      </c>
      <c r="I3" s="34">
        <f t="shared" si="0"/>
        <v>17.759140468218881</v>
      </c>
      <c r="J3" s="52">
        <f t="shared" si="0"/>
        <v>19.248570655980746</v>
      </c>
      <c r="K3" s="34">
        <f t="shared" si="0"/>
        <v>-4.1211337881021048</v>
      </c>
      <c r="L3" s="34">
        <f t="shared" si="0"/>
        <v>8.4521445383487102</v>
      </c>
      <c r="M3" s="52">
        <f t="shared" si="0"/>
        <v>25.456435281629979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12.69230769</v>
      </c>
      <c r="F4" s="34">
        <v>14.259739509999999</v>
      </c>
      <c r="G4" s="44">
        <v>317.08975299999997</v>
      </c>
      <c r="H4" s="35">
        <v>-0.29230769229999998</v>
      </c>
      <c r="I4" s="35">
        <v>18.465587119999999</v>
      </c>
      <c r="J4" s="43">
        <v>49.83984049</v>
      </c>
      <c r="K4" s="36">
        <v>-1.3423076920000001</v>
      </c>
      <c r="L4" s="35">
        <v>12.05671175</v>
      </c>
      <c r="M4" s="50">
        <v>33.18434594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13.46153846</v>
      </c>
      <c r="F5" s="34">
        <v>14.24545058</v>
      </c>
      <c r="G5" s="44">
        <v>296.8193273</v>
      </c>
      <c r="H5" s="35">
        <v>0.2884615385</v>
      </c>
      <c r="I5" s="35">
        <v>18.304359259999998</v>
      </c>
      <c r="J5" s="43">
        <v>39.944565750000002</v>
      </c>
      <c r="K5" s="36">
        <v>-1.0615384619999999</v>
      </c>
      <c r="L5" s="35">
        <v>10.778486259999999</v>
      </c>
      <c r="M5" s="50">
        <v>28.804814960000002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15.051282049999999</v>
      </c>
      <c r="F6" s="34">
        <v>17.322801739999999</v>
      </c>
      <c r="G6" s="44">
        <v>266.30360200000001</v>
      </c>
      <c r="H6" s="35">
        <v>-0.30128205130000002</v>
      </c>
      <c r="I6" s="35">
        <v>18.815177389999999</v>
      </c>
      <c r="J6" s="43">
        <v>9.1311988250000002</v>
      </c>
      <c r="K6" s="36">
        <v>-1.001282051</v>
      </c>
      <c r="L6" s="35">
        <v>7.1782791579999996</v>
      </c>
      <c r="M6" s="50">
        <v>34.10881457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14.179487180000001</v>
      </c>
      <c r="F7" s="34">
        <v>49.89774508</v>
      </c>
      <c r="G7" s="44">
        <v>230.79908219999999</v>
      </c>
      <c r="H7" s="35">
        <v>-0.37948717949999999</v>
      </c>
      <c r="I7" s="35">
        <v>21.432741020000002</v>
      </c>
      <c r="J7" s="43">
        <v>22.665720570000001</v>
      </c>
      <c r="K7" s="36">
        <v>-3.579487179</v>
      </c>
      <c r="L7" s="35">
        <v>13.904283</v>
      </c>
      <c r="M7" s="50">
        <v>28.660722020000001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18.205128210000002</v>
      </c>
      <c r="F8" s="34">
        <v>35.311687759999998</v>
      </c>
      <c r="G8" s="44">
        <v>213.04506889999999</v>
      </c>
      <c r="H8" s="35">
        <v>-1.3051282049999999</v>
      </c>
      <c r="I8" s="35">
        <v>19.627216430000001</v>
      </c>
      <c r="J8" s="43">
        <v>10.358108489999999</v>
      </c>
      <c r="K8" s="36">
        <v>-4.2551282050000001</v>
      </c>
      <c r="L8" s="35">
        <v>5.7188557549999999</v>
      </c>
      <c r="M8" s="50">
        <v>27.05743021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12.56410256</v>
      </c>
      <c r="F9" s="34">
        <v>15.226634689999999</v>
      </c>
      <c r="G9" s="44">
        <v>332.16770209999999</v>
      </c>
      <c r="H9" s="35">
        <v>-1.4102564099999999E-2</v>
      </c>
      <c r="I9" s="35">
        <v>19.186460029999999</v>
      </c>
      <c r="J9" s="43">
        <v>51.352209309999999</v>
      </c>
      <c r="K9" s="36">
        <v>-0.76410256409999999</v>
      </c>
      <c r="L9" s="35">
        <v>12.663611319999999</v>
      </c>
      <c r="M9" s="50">
        <v>34.084050550000001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17.948717949999999</v>
      </c>
      <c r="F10" s="34">
        <v>17.494145029999999</v>
      </c>
      <c r="G10" s="44">
        <v>256.50492739999999</v>
      </c>
      <c r="H10" s="35">
        <v>-0.54871794870000001</v>
      </c>
      <c r="I10" s="35">
        <v>18.507434830000001</v>
      </c>
      <c r="J10" s="43">
        <v>7.2324794629999998</v>
      </c>
      <c r="K10" s="36">
        <v>-1.6987179489999999</v>
      </c>
      <c r="L10" s="35">
        <v>5.636745629</v>
      </c>
      <c r="M10" s="50">
        <v>35.30451506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13.410256410000001</v>
      </c>
      <c r="F11" s="34">
        <v>20.40822709</v>
      </c>
      <c r="G11" s="44">
        <v>277.03676209999998</v>
      </c>
      <c r="H11" s="35">
        <v>-0.46025641029999997</v>
      </c>
      <c r="I11" s="35">
        <v>18.274515319999999</v>
      </c>
      <c r="J11" s="43">
        <v>34.036271259999999</v>
      </c>
      <c r="K11" s="36">
        <v>-2.7102564099999999</v>
      </c>
      <c r="L11" s="35">
        <v>12.338848560000001</v>
      </c>
      <c r="M11" s="50">
        <v>30.581351309999999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14.84615385</v>
      </c>
      <c r="F12" s="34">
        <v>17.74917275</v>
      </c>
      <c r="G12" s="44">
        <v>269.94525929999998</v>
      </c>
      <c r="H12" s="35">
        <v>-0.54615384619999996</v>
      </c>
      <c r="I12" s="35">
        <v>17.705850160000001</v>
      </c>
      <c r="J12" s="43">
        <v>27.93050388</v>
      </c>
      <c r="K12" s="36">
        <v>-1.896153846</v>
      </c>
      <c r="L12" s="35">
        <v>9.3027017940000007</v>
      </c>
      <c r="M12" s="50">
        <v>35.683367789999998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12.256410259999999</v>
      </c>
      <c r="F13" s="34">
        <v>21.885406010000001</v>
      </c>
      <c r="G13" s="44">
        <v>315.29364570000001</v>
      </c>
      <c r="H13" s="35">
        <v>-0.45641025639999999</v>
      </c>
      <c r="I13" s="35">
        <v>21.706095520000002</v>
      </c>
      <c r="J13" s="43">
        <v>65.179236070000002</v>
      </c>
      <c r="K13" s="36">
        <v>-2.0564102559999999</v>
      </c>
      <c r="L13" s="35">
        <v>17.206274619999999</v>
      </c>
      <c r="M13" s="50">
        <v>46.03516776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10.76923077</v>
      </c>
      <c r="F14" s="34">
        <v>13.707207609999999</v>
      </c>
      <c r="G14" s="44">
        <v>350.73512959999999</v>
      </c>
      <c r="H14" s="35">
        <v>-1.069230769</v>
      </c>
      <c r="I14" s="35">
        <v>20.40036066</v>
      </c>
      <c r="J14" s="43">
        <v>71.968747590000007</v>
      </c>
      <c r="K14" s="36">
        <v>-1.519230769</v>
      </c>
      <c r="L14" s="35">
        <v>14.297359439999999</v>
      </c>
      <c r="M14" s="50">
        <v>52.45215975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29.53846154</v>
      </c>
      <c r="F15" s="34">
        <v>18.718108399999998</v>
      </c>
      <c r="G15" s="44">
        <v>154.0762028</v>
      </c>
      <c r="H15" s="35">
        <v>-0.63846153849999998</v>
      </c>
      <c r="I15" s="35">
        <v>12.420701380000001</v>
      </c>
      <c r="J15" s="43">
        <v>18.487343630000002</v>
      </c>
      <c r="K15" s="36">
        <v>-5.288461538</v>
      </c>
      <c r="L15" s="35">
        <v>8.3883212749999991</v>
      </c>
      <c r="M15" s="50">
        <v>19.232072649999999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19.589743590000001</v>
      </c>
      <c r="F16" s="34">
        <v>49.966552249999999</v>
      </c>
      <c r="G16" s="44">
        <v>176.60951009999999</v>
      </c>
      <c r="H16" s="35">
        <v>-0.73974358969999998</v>
      </c>
      <c r="I16" s="35">
        <v>18.880218710000001</v>
      </c>
      <c r="J16" s="43">
        <v>13.570326079999999</v>
      </c>
      <c r="K16" s="36">
        <v>-4.1397435900000001</v>
      </c>
      <c r="L16" s="35">
        <v>10.906097900000001</v>
      </c>
      <c r="M16" s="50">
        <v>19.944837249999999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16.69230769</v>
      </c>
      <c r="F17" s="34">
        <v>24.416609300000001</v>
      </c>
      <c r="G17" s="44">
        <v>230.74101690000001</v>
      </c>
      <c r="H17" s="35">
        <v>-1.5923076920000001</v>
      </c>
      <c r="I17" s="35">
        <v>23.389903629999999</v>
      </c>
      <c r="J17" s="43">
        <v>14.461661530000001</v>
      </c>
      <c r="K17" s="36">
        <v>-3.192307692</v>
      </c>
      <c r="L17" s="35">
        <v>7.90075196</v>
      </c>
      <c r="M17" s="50">
        <v>35.496372919999999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18.53846154</v>
      </c>
      <c r="F18" s="34">
        <v>21.209507039999998</v>
      </c>
      <c r="G18" s="44">
        <v>218.05699100000001</v>
      </c>
      <c r="H18" s="35">
        <v>-0.83846153850000005</v>
      </c>
      <c r="I18" s="35">
        <v>21.10255828</v>
      </c>
      <c r="J18" s="43">
        <v>15.72782993</v>
      </c>
      <c r="K18" s="36">
        <v>-3.4884615380000001</v>
      </c>
      <c r="L18" s="35">
        <v>5.5158440100000004</v>
      </c>
      <c r="M18" s="50">
        <v>38.101596829999998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14.358974359999999</v>
      </c>
      <c r="F19" s="34">
        <v>11.59900054</v>
      </c>
      <c r="G19" s="44">
        <v>295.68530620000001</v>
      </c>
      <c r="H19" s="35">
        <v>-0.25897435899999999</v>
      </c>
      <c r="I19" s="35">
        <v>16.653836070000001</v>
      </c>
      <c r="J19" s="43">
        <v>25.88670703</v>
      </c>
      <c r="K19" s="36">
        <v>-1.258974359</v>
      </c>
      <c r="L19" s="35">
        <v>8.7060992339999999</v>
      </c>
      <c r="M19" s="50">
        <v>22.329182840000001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15.487179490000001</v>
      </c>
      <c r="F20" s="34">
        <v>53.974148139999997</v>
      </c>
      <c r="G20" s="44">
        <v>194.48946860000001</v>
      </c>
      <c r="H20" s="35">
        <v>-0.58717948720000002</v>
      </c>
      <c r="I20" s="35">
        <v>20.150332779999999</v>
      </c>
      <c r="J20" s="43">
        <v>15.970915659999999</v>
      </c>
      <c r="K20" s="36">
        <v>-2.6871794869999999</v>
      </c>
      <c r="L20" s="35">
        <v>12.33039145</v>
      </c>
      <c r="M20" s="50">
        <v>21.116976829999999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11.53846154</v>
      </c>
      <c r="F21" s="34">
        <v>27.72116656</v>
      </c>
      <c r="G21" s="44">
        <v>290.28901500000001</v>
      </c>
      <c r="H21" s="35">
        <v>-0.83846153850000005</v>
      </c>
      <c r="I21" s="35">
        <v>20.996490810000001</v>
      </c>
      <c r="J21" s="43">
        <v>46.874839860000002</v>
      </c>
      <c r="K21" s="36">
        <v>-2.7384615380000001</v>
      </c>
      <c r="L21" s="35">
        <v>15.847463279999999</v>
      </c>
      <c r="M21" s="50">
        <v>40.430106170000002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11.56410256</v>
      </c>
      <c r="F22" s="34">
        <v>13.96036715</v>
      </c>
      <c r="G22" s="44">
        <v>344.16157240000001</v>
      </c>
      <c r="H22" s="35">
        <v>-0.76410256409999999</v>
      </c>
      <c r="I22" s="35">
        <v>19.83287816</v>
      </c>
      <c r="J22" s="43">
        <v>64.493823370000001</v>
      </c>
      <c r="K22" s="36">
        <v>-1.7141025640000001</v>
      </c>
      <c r="L22" s="35">
        <v>13.451116900000001</v>
      </c>
      <c r="M22" s="50">
        <v>43.099616009999998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30.15384615</v>
      </c>
      <c r="F23" s="34">
        <v>24.616261560000002</v>
      </c>
      <c r="G23" s="44">
        <v>175.72427010000001</v>
      </c>
      <c r="H23" s="35">
        <v>-0.9038461538</v>
      </c>
      <c r="I23" s="35">
        <v>15.764729620000001</v>
      </c>
      <c r="J23" s="43">
        <v>21.424343220000001</v>
      </c>
      <c r="K23" s="36">
        <v>-5.3538461540000002</v>
      </c>
      <c r="L23" s="35">
        <v>6.3611006960000003</v>
      </c>
      <c r="M23" s="50">
        <v>37.228032130000003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15.358974359999999</v>
      </c>
      <c r="F24" s="34">
        <v>24.343070449999999</v>
      </c>
      <c r="G24" s="44">
        <v>249.2504644</v>
      </c>
      <c r="H24" s="35">
        <v>-1.258974359</v>
      </c>
      <c r="I24" s="35">
        <v>22.337790930000001</v>
      </c>
      <c r="J24" s="43">
        <v>25.110022180000001</v>
      </c>
      <c r="K24" s="36">
        <v>-2.7589743590000002</v>
      </c>
      <c r="L24" s="35">
        <v>8.9216403619999998</v>
      </c>
      <c r="M24" s="50">
        <v>38.967566740000002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16.512820510000001</v>
      </c>
      <c r="F25" s="34">
        <v>16.183121119999999</v>
      </c>
      <c r="G25" s="44">
        <v>266.42960360000001</v>
      </c>
      <c r="H25" s="35">
        <v>-0.41282051279999998</v>
      </c>
      <c r="I25" s="35">
        <v>17.463529099999999</v>
      </c>
      <c r="J25" s="43">
        <v>5.7524107799999999</v>
      </c>
      <c r="K25" s="36">
        <v>-1.212820513</v>
      </c>
      <c r="L25" s="35">
        <v>6.3083206079999998</v>
      </c>
      <c r="M25" s="50">
        <v>33.569740119999999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13.641025640000001</v>
      </c>
      <c r="F26" s="34">
        <v>13.404314039999999</v>
      </c>
      <c r="G26" s="44">
        <v>287.56982360000001</v>
      </c>
      <c r="H26" s="35">
        <v>0.25897435899999999</v>
      </c>
      <c r="I26" s="35">
        <v>18.070448209999999</v>
      </c>
      <c r="J26" s="43">
        <v>23.056181519999999</v>
      </c>
      <c r="K26" s="36">
        <v>-0.59102564099999999</v>
      </c>
      <c r="L26" s="35">
        <v>8.1932285310000008</v>
      </c>
      <c r="M26" s="50">
        <v>25.87554278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19.128205130000001</v>
      </c>
      <c r="F27" s="34">
        <v>38.764841369999999</v>
      </c>
      <c r="G27" s="44">
        <v>201.17035709999999</v>
      </c>
      <c r="H27" s="35">
        <v>-1.278205128</v>
      </c>
      <c r="I27" s="35">
        <v>17.644119539999998</v>
      </c>
      <c r="J27" s="43">
        <v>11.99337547</v>
      </c>
      <c r="K27" s="36">
        <v>-4.0782051279999996</v>
      </c>
      <c r="L27" s="35">
        <v>7.5404594349999998</v>
      </c>
      <c r="M27" s="50">
        <v>18.142245509999999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13.20512821</v>
      </c>
      <c r="F28" s="34">
        <v>17.80523457</v>
      </c>
      <c r="G28" s="44">
        <v>306.44889860000001</v>
      </c>
      <c r="H28" s="35">
        <v>-0.30512820509999999</v>
      </c>
      <c r="I28" s="35">
        <v>19.917927420000002</v>
      </c>
      <c r="J28" s="43">
        <v>50.664130299999997</v>
      </c>
      <c r="K28" s="36">
        <v>-2.0051282050000001</v>
      </c>
      <c r="L28" s="35">
        <v>14.026968249999999</v>
      </c>
      <c r="M28" s="50">
        <v>39.967682959999998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22.30769231</v>
      </c>
      <c r="F29" s="34">
        <v>29.64198494</v>
      </c>
      <c r="G29" s="44">
        <v>186.00168189999999</v>
      </c>
      <c r="H29" s="35">
        <v>-0.5576923077</v>
      </c>
      <c r="I29" s="35">
        <v>17.48553677</v>
      </c>
      <c r="J29" s="43">
        <v>10.19693137</v>
      </c>
      <c r="K29" s="36">
        <v>-3.9576923079999999</v>
      </c>
      <c r="L29" s="35">
        <v>3.0343605999999999</v>
      </c>
      <c r="M29" s="50">
        <v>32.035195610000002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18.435897440000002</v>
      </c>
      <c r="F30" s="34">
        <v>28.23554274</v>
      </c>
      <c r="G30" s="44">
        <v>222.10461989999999</v>
      </c>
      <c r="H30" s="35">
        <v>-1.0358974359999999</v>
      </c>
      <c r="I30" s="35">
        <v>19.975393140000001</v>
      </c>
      <c r="J30" s="43">
        <v>16.822804080000001</v>
      </c>
      <c r="K30" s="36">
        <v>-3.5858974360000002</v>
      </c>
      <c r="L30" s="35">
        <v>6.5111022360000002</v>
      </c>
      <c r="M30" s="50">
        <v>36.139828469999998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24.333333329999999</v>
      </c>
      <c r="F31" s="34">
        <v>37.223211390000003</v>
      </c>
      <c r="G31" s="44">
        <v>154.86054569999999</v>
      </c>
      <c r="H31" s="35">
        <v>-0.73333333329999995</v>
      </c>
      <c r="I31" s="35">
        <v>16.07861385</v>
      </c>
      <c r="J31" s="43">
        <v>12.878482160000001</v>
      </c>
      <c r="K31" s="36">
        <v>-4.8833333330000004</v>
      </c>
      <c r="L31" s="35">
        <v>8.7470014549999995</v>
      </c>
      <c r="M31" s="50">
        <v>13.679786699999999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20.38461538</v>
      </c>
      <c r="F32" s="34">
        <v>38.773401649999997</v>
      </c>
      <c r="G32" s="44">
        <v>174.53425759999999</v>
      </c>
      <c r="H32" s="35">
        <v>-0.93461538460000004</v>
      </c>
      <c r="I32" s="35">
        <v>16.38854426</v>
      </c>
      <c r="J32" s="43">
        <v>11.816146809999999</v>
      </c>
      <c r="K32" s="36">
        <v>-4.4346153849999999</v>
      </c>
      <c r="L32" s="35">
        <v>7.4411363499999998</v>
      </c>
      <c r="M32" s="50">
        <v>16.21942765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13.38461538</v>
      </c>
      <c r="F33" s="34">
        <v>14.52396544</v>
      </c>
      <c r="G33" s="44">
        <v>298.01502920000001</v>
      </c>
      <c r="H33" s="35">
        <v>0.51538461540000002</v>
      </c>
      <c r="I33" s="35">
        <v>18.573317629999998</v>
      </c>
      <c r="J33" s="43">
        <v>33.991514799999997</v>
      </c>
      <c r="K33" s="36">
        <v>-0.68461538460000004</v>
      </c>
      <c r="L33" s="35">
        <v>9.5666959859999992</v>
      </c>
      <c r="M33" s="50">
        <v>28.95363188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15.974358970000001</v>
      </c>
      <c r="F34" s="34">
        <v>19.029696049999998</v>
      </c>
      <c r="G34" s="44">
        <v>253.77157879999999</v>
      </c>
      <c r="H34" s="35">
        <v>-1.174358974</v>
      </c>
      <c r="I34" s="35">
        <v>20.766120369999999</v>
      </c>
      <c r="J34" s="43">
        <v>22.822221290000002</v>
      </c>
      <c r="K34" s="36">
        <v>-2.6243589740000002</v>
      </c>
      <c r="L34" s="35">
        <v>8.0503474579999992</v>
      </c>
      <c r="M34" s="50">
        <v>37.760736309999999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25.051282050000001</v>
      </c>
      <c r="F35" s="34">
        <v>27.600007959999999</v>
      </c>
      <c r="G35" s="44">
        <v>168.0524978</v>
      </c>
      <c r="H35" s="35">
        <v>-0.30128205130000002</v>
      </c>
      <c r="I35" s="35">
        <v>15.407281729999999</v>
      </c>
      <c r="J35" s="43">
        <v>23.760007550000001</v>
      </c>
      <c r="K35" s="36">
        <v>-5.1512820509999999</v>
      </c>
      <c r="L35" s="35">
        <v>6.0264136800000001</v>
      </c>
      <c r="M35" s="50">
        <v>27.348027089999999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25.358974360000001</v>
      </c>
      <c r="F36" s="34">
        <v>27.07967876</v>
      </c>
      <c r="G36" s="44">
        <v>180.44156699999999</v>
      </c>
      <c r="H36" s="35">
        <v>-0.15897435900000001</v>
      </c>
      <c r="I36" s="35">
        <v>16.50322778</v>
      </c>
      <c r="J36" s="43">
        <v>18.43466252</v>
      </c>
      <c r="K36" s="36">
        <v>-4.3089743589999996</v>
      </c>
      <c r="L36" s="35">
        <v>4.0114703839999999</v>
      </c>
      <c r="M36" s="50">
        <v>33.017391859999996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23.948717949999999</v>
      </c>
      <c r="F37" s="34">
        <v>48.927840840000002</v>
      </c>
      <c r="G37" s="44">
        <v>125.0985475</v>
      </c>
      <c r="H37" s="35">
        <v>-0.29871794870000001</v>
      </c>
      <c r="I37" s="35">
        <v>18.283126119999999</v>
      </c>
      <c r="J37" s="43">
        <v>10.85942386</v>
      </c>
      <c r="K37" s="36">
        <v>-4.6487179489999999</v>
      </c>
      <c r="L37" s="35">
        <v>13.48240257</v>
      </c>
      <c r="M37" s="50">
        <v>8.7951948390000005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</v>
      </c>
      <c r="F38" s="34">
        <v>39.304059930000001</v>
      </c>
      <c r="G38" s="44">
        <v>163.0915147</v>
      </c>
      <c r="H38" s="35">
        <v>-0.8</v>
      </c>
      <c r="I38" s="35">
        <v>16.02877097</v>
      </c>
      <c r="J38" s="43">
        <v>14.06317645</v>
      </c>
      <c r="K38" s="36">
        <v>-4.7</v>
      </c>
      <c r="L38" s="35">
        <v>8.8692046649999998</v>
      </c>
      <c r="M38" s="50">
        <v>14.066903440000001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29.948717949999999</v>
      </c>
      <c r="F39" s="34">
        <v>26.08925829</v>
      </c>
      <c r="G39" s="44">
        <v>127.4798349</v>
      </c>
      <c r="H39" s="35">
        <v>-0.49871794870000002</v>
      </c>
      <c r="I39" s="35">
        <v>13.67293205</v>
      </c>
      <c r="J39" s="43">
        <v>19.738510990000002</v>
      </c>
      <c r="K39" s="36">
        <v>-5.0987179490000001</v>
      </c>
      <c r="L39" s="35">
        <v>8.6737439129999991</v>
      </c>
      <c r="M39" s="50">
        <v>11.774769920000001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14.179487180000001</v>
      </c>
      <c r="F40" s="34">
        <v>15.873865520000001</v>
      </c>
      <c r="G40" s="44">
        <v>286.52639929999998</v>
      </c>
      <c r="H40" s="35">
        <v>-0.42948717949999998</v>
      </c>
      <c r="I40" s="35">
        <v>18.414127239999999</v>
      </c>
      <c r="J40" s="43">
        <v>33.682952219999997</v>
      </c>
      <c r="K40" s="36">
        <v>-2.0294871790000002</v>
      </c>
      <c r="L40" s="35">
        <v>11.843905339999999</v>
      </c>
      <c r="M40" s="50">
        <v>32.407085960000003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28.256410259999999</v>
      </c>
      <c r="F41" s="34">
        <v>37.117828029999998</v>
      </c>
      <c r="G41" s="44">
        <v>120.9671925</v>
      </c>
      <c r="H41" s="35">
        <v>-0.80641025639999997</v>
      </c>
      <c r="I41" s="35">
        <v>17.447373349999999</v>
      </c>
      <c r="J41" s="43">
        <v>16.713334410000002</v>
      </c>
      <c r="K41" s="36">
        <v>-5.3064102560000004</v>
      </c>
      <c r="L41" s="35">
        <v>12.250348239999999</v>
      </c>
      <c r="M41" s="50">
        <v>9.9460170750000003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11.8974359</v>
      </c>
      <c r="F42" s="34">
        <v>41.584490160000001</v>
      </c>
      <c r="G42" s="44">
        <v>257.07930759999999</v>
      </c>
      <c r="H42" s="35">
        <v>-0.6974358974</v>
      </c>
      <c r="I42" s="35">
        <v>21.87309269</v>
      </c>
      <c r="J42" s="43">
        <v>30.59229165</v>
      </c>
      <c r="K42" s="36">
        <v>-3.597435897</v>
      </c>
      <c r="L42" s="35">
        <v>15.333396</v>
      </c>
      <c r="M42" s="50">
        <v>28.131950589999999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13.76923077</v>
      </c>
      <c r="F43" s="34">
        <v>22.41348721</v>
      </c>
      <c r="G43" s="44">
        <v>259.02802910000003</v>
      </c>
      <c r="H43" s="35">
        <v>-0.66923076920000002</v>
      </c>
      <c r="I43" s="35">
        <v>17.67022098</v>
      </c>
      <c r="J43" s="43">
        <v>29.414938729999999</v>
      </c>
      <c r="K43" s="36">
        <v>-2.9192307689999999</v>
      </c>
      <c r="L43" s="35">
        <v>10.98672927</v>
      </c>
      <c r="M43" s="50">
        <v>31.863263060000001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22.358974360000001</v>
      </c>
      <c r="F44" s="34">
        <v>42.9428774</v>
      </c>
      <c r="G44" s="44">
        <v>142.6451419</v>
      </c>
      <c r="H44" s="35">
        <v>-0.458974359</v>
      </c>
      <c r="I44" s="35">
        <v>17.009959590000001</v>
      </c>
      <c r="J44" s="43">
        <v>14.67440081</v>
      </c>
      <c r="K44" s="36">
        <v>-4.8089743589999996</v>
      </c>
      <c r="L44" s="35">
        <v>11.36513499</v>
      </c>
      <c r="M44" s="50">
        <v>10.4297693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21.871794869999999</v>
      </c>
      <c r="F45" s="34">
        <v>41.664003710000003</v>
      </c>
      <c r="G45" s="44">
        <v>175.87621519999999</v>
      </c>
      <c r="H45" s="35">
        <v>-1.0217948720000001</v>
      </c>
      <c r="I45" s="35">
        <v>16.882419720000001</v>
      </c>
      <c r="J45" s="43">
        <v>10.82133801</v>
      </c>
      <c r="K45" s="36">
        <v>-4.9217948720000004</v>
      </c>
      <c r="L45" s="35">
        <v>7.3115268139999996</v>
      </c>
      <c r="M45" s="50">
        <v>15.59566776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16.205128210000002</v>
      </c>
      <c r="F46" s="34">
        <v>17.35865476</v>
      </c>
      <c r="G46" s="44">
        <v>265.51985359999998</v>
      </c>
      <c r="H46" s="35">
        <v>-0.55512820510000005</v>
      </c>
      <c r="I46" s="35">
        <v>18.99258979</v>
      </c>
      <c r="J46" s="43">
        <v>14.024264820000001</v>
      </c>
      <c r="K46" s="36">
        <v>-1.5051282050000001</v>
      </c>
      <c r="L46" s="35">
        <v>6.945551043</v>
      </c>
      <c r="M46" s="50">
        <v>34.696619419999998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14.20512821</v>
      </c>
      <c r="F47" s="34">
        <v>15.678172180000001</v>
      </c>
      <c r="G47" s="44">
        <v>278.17408810000001</v>
      </c>
      <c r="H47" s="35">
        <v>0.24487179489999999</v>
      </c>
      <c r="I47" s="35">
        <v>18.475684470000001</v>
      </c>
      <c r="J47" s="43">
        <v>12.684731859999999</v>
      </c>
      <c r="K47" s="36">
        <v>-0.60512820509999998</v>
      </c>
      <c r="L47" s="35">
        <v>7.3700446350000002</v>
      </c>
      <c r="M47" s="50">
        <v>31.131877360000001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23.23076923</v>
      </c>
      <c r="F48" s="34">
        <v>20.22691996</v>
      </c>
      <c r="G48" s="44">
        <v>214.2750977</v>
      </c>
      <c r="H48" s="35">
        <v>6.9230769230000003E-2</v>
      </c>
      <c r="I48" s="35">
        <v>18.90124243</v>
      </c>
      <c r="J48" s="43">
        <v>9.9780569069999991</v>
      </c>
      <c r="K48" s="36">
        <v>-3.0307692309999998</v>
      </c>
      <c r="L48" s="35">
        <v>3.1911632339999998</v>
      </c>
      <c r="M48" s="50">
        <v>36.381605880000002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13.256410259999999</v>
      </c>
      <c r="F49" s="34">
        <v>12.209266120000001</v>
      </c>
      <c r="G49" s="44">
        <v>296.54227259999999</v>
      </c>
      <c r="H49" s="35">
        <v>-0.20641025639999999</v>
      </c>
      <c r="I49" s="35">
        <v>17.224322000000001</v>
      </c>
      <c r="J49" s="43">
        <v>27.90490127</v>
      </c>
      <c r="K49" s="36">
        <v>-0.75641025640000004</v>
      </c>
      <c r="L49" s="35">
        <v>8.0858992230000002</v>
      </c>
      <c r="M49" s="50">
        <v>24.86561343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26.30769231</v>
      </c>
      <c r="F50" s="34">
        <v>37.542823890000001</v>
      </c>
      <c r="G50" s="44">
        <v>136.47795389999999</v>
      </c>
      <c r="H50" s="35">
        <v>-0.50769230769999996</v>
      </c>
      <c r="I50" s="35">
        <v>16.626706980000002</v>
      </c>
      <c r="J50" s="43">
        <v>15.488845250000001</v>
      </c>
      <c r="K50" s="36">
        <v>-5.4576923080000004</v>
      </c>
      <c r="L50" s="35">
        <v>10.344250389999999</v>
      </c>
      <c r="M50" s="50">
        <v>11.507270009999999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13.282051279999999</v>
      </c>
      <c r="F51" s="34">
        <v>35.31344541</v>
      </c>
      <c r="G51" s="44">
        <v>249.05527789999999</v>
      </c>
      <c r="H51" s="35">
        <v>-0.58205128210000001</v>
      </c>
      <c r="I51" s="35">
        <v>19.88199908</v>
      </c>
      <c r="J51" s="43">
        <v>28.59509414</v>
      </c>
      <c r="K51" s="36">
        <v>-3.232051282</v>
      </c>
      <c r="L51" s="35">
        <v>12.682691350000001</v>
      </c>
      <c r="M51" s="50">
        <v>27.53764537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18.256410259999999</v>
      </c>
      <c r="F52" s="34">
        <v>36.078769100000002</v>
      </c>
      <c r="G52" s="44">
        <v>193.10716640000001</v>
      </c>
      <c r="H52" s="35">
        <v>-1.406410256</v>
      </c>
      <c r="I52" s="35">
        <v>17.351551740000001</v>
      </c>
      <c r="J52" s="43">
        <v>14.834429930000001</v>
      </c>
      <c r="K52" s="36">
        <v>-4.156410256</v>
      </c>
      <c r="L52" s="35">
        <v>8.2698209909999996</v>
      </c>
      <c r="M52" s="50">
        <v>20.770242549999999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12.07692308</v>
      </c>
      <c r="F53" s="34">
        <v>14.18023941</v>
      </c>
      <c r="G53" s="44">
        <v>345.40781179999999</v>
      </c>
      <c r="H53" s="35">
        <v>-0.37692307689999999</v>
      </c>
      <c r="I53" s="35">
        <v>20.139776309999998</v>
      </c>
      <c r="J53" s="43">
        <v>70.690929679999996</v>
      </c>
      <c r="K53" s="36">
        <v>-1.2269230769999999</v>
      </c>
      <c r="L53" s="35">
        <v>14.19413984</v>
      </c>
      <c r="M53" s="50">
        <v>51.419403500000001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25.025641029999999</v>
      </c>
      <c r="F54" s="34">
        <v>34.52326721</v>
      </c>
      <c r="G54" s="44">
        <v>160.41789700000001</v>
      </c>
      <c r="H54" s="35">
        <v>-0.57564102559999997</v>
      </c>
      <c r="I54" s="35">
        <v>16.607778710000002</v>
      </c>
      <c r="J54" s="43">
        <v>17.378823390000001</v>
      </c>
      <c r="K54" s="36">
        <v>-4.6756410260000001</v>
      </c>
      <c r="L54" s="35">
        <v>7.4647430080000001</v>
      </c>
      <c r="M54" s="50">
        <v>19.5539916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13.69230769</v>
      </c>
      <c r="F55" s="34">
        <v>15.09240679</v>
      </c>
      <c r="G55" s="44">
        <v>283.3603607</v>
      </c>
      <c r="H55" s="35">
        <v>0.40769230769999998</v>
      </c>
      <c r="I55" s="35">
        <v>18.317071210000002</v>
      </c>
      <c r="J55" s="43">
        <v>14.95939033</v>
      </c>
      <c r="K55" s="36">
        <v>-0.39230769230000001</v>
      </c>
      <c r="L55" s="35">
        <v>7.8290491690000001</v>
      </c>
      <c r="M55" s="50">
        <v>26.08697707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19.564102559999998</v>
      </c>
      <c r="F56" s="34">
        <v>29.679950179999999</v>
      </c>
      <c r="G56" s="44">
        <v>213.53177020000001</v>
      </c>
      <c r="H56" s="35">
        <v>-1.164102564</v>
      </c>
      <c r="I56" s="35">
        <v>21.9032272</v>
      </c>
      <c r="J56" s="43">
        <v>21.569606499999999</v>
      </c>
      <c r="K56" s="36">
        <v>-3.8141025640000001</v>
      </c>
      <c r="L56" s="35">
        <v>5.9000184669999998</v>
      </c>
      <c r="M56" s="50">
        <v>33.368117939999998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13.974358970000001</v>
      </c>
      <c r="F57" s="34">
        <v>13.60612317</v>
      </c>
      <c r="G57" s="44">
        <v>311.10860609999997</v>
      </c>
      <c r="H57" s="35">
        <v>0.27564102559999998</v>
      </c>
      <c r="I57" s="35">
        <v>17.877292910000001</v>
      </c>
      <c r="J57" s="43">
        <v>44.948694959999997</v>
      </c>
      <c r="K57" s="36">
        <v>-0.92435897440000003</v>
      </c>
      <c r="L57" s="35">
        <v>10.6916089</v>
      </c>
      <c r="M57" s="50">
        <v>30.220149540000001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26.897435900000001</v>
      </c>
      <c r="F58" s="34">
        <v>28.1877681</v>
      </c>
      <c r="G58" s="44">
        <v>145.5686675</v>
      </c>
      <c r="H58" s="35">
        <v>0.1525641026</v>
      </c>
      <c r="I58" s="35">
        <v>14.77964742</v>
      </c>
      <c r="J58" s="43">
        <v>24.39455646</v>
      </c>
      <c r="K58" s="36">
        <v>-4.5974358970000004</v>
      </c>
      <c r="L58" s="35">
        <v>8.1333303180000005</v>
      </c>
      <c r="M58" s="50">
        <v>21.20362617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14.79487179</v>
      </c>
      <c r="F59" s="34">
        <v>12.867560750000001</v>
      </c>
      <c r="G59" s="44">
        <v>281.32012559999998</v>
      </c>
      <c r="H59" s="35">
        <v>-0.64487179490000002</v>
      </c>
      <c r="I59" s="35">
        <v>16.705046289999999</v>
      </c>
      <c r="J59" s="43">
        <v>25.097287420000001</v>
      </c>
      <c r="K59" s="36">
        <v>-1.894871795</v>
      </c>
      <c r="L59" s="35">
        <v>8.06220304</v>
      </c>
      <c r="M59" s="50">
        <v>27.954150309999999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15.07692308</v>
      </c>
      <c r="F60" s="34">
        <v>18.313108639999999</v>
      </c>
      <c r="G60" s="44">
        <v>262.7152567</v>
      </c>
      <c r="H60" s="35">
        <v>-0.72692307690000002</v>
      </c>
      <c r="I60" s="35">
        <v>17.800831120000002</v>
      </c>
      <c r="J60" s="43">
        <v>31.200671710000002</v>
      </c>
      <c r="K60" s="36">
        <v>-2.4269230770000001</v>
      </c>
      <c r="L60" s="35">
        <v>9.2707144689999996</v>
      </c>
      <c r="M60" s="50">
        <v>37.641288449999998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19.948717949999999</v>
      </c>
      <c r="F61" s="34">
        <v>16.202104810000002</v>
      </c>
      <c r="G61" s="44">
        <v>240.80043330000001</v>
      </c>
      <c r="H61" s="35">
        <v>-0.99871794869999997</v>
      </c>
      <c r="I61" s="35">
        <v>19.018589630000001</v>
      </c>
      <c r="J61" s="43">
        <v>6.6994176080000001</v>
      </c>
      <c r="K61" s="36">
        <v>-2.1987179490000002</v>
      </c>
      <c r="L61" s="35">
        <v>5.2109261929999997</v>
      </c>
      <c r="M61" s="50">
        <v>30.141891650000002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15.025641029999999</v>
      </c>
      <c r="F62" s="34">
        <v>24.74290491</v>
      </c>
      <c r="G62" s="44">
        <v>250.7383892</v>
      </c>
      <c r="H62" s="35">
        <v>-0.77564102560000003</v>
      </c>
      <c r="I62" s="35">
        <v>19.22442612</v>
      </c>
      <c r="J62" s="43">
        <v>22.897332720000001</v>
      </c>
      <c r="K62" s="36">
        <v>-3.2756410260000002</v>
      </c>
      <c r="L62" s="35">
        <v>9.8541764680000004</v>
      </c>
      <c r="M62" s="50">
        <v>36.0990909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20.46153846</v>
      </c>
      <c r="F63" s="34">
        <v>50.19589096</v>
      </c>
      <c r="G63" s="44">
        <v>159.8622508</v>
      </c>
      <c r="H63" s="35">
        <v>-0.91153846149999995</v>
      </c>
      <c r="I63" s="35">
        <v>18.343521819999999</v>
      </c>
      <c r="J63" s="43">
        <v>12.66808994</v>
      </c>
      <c r="K63" s="36">
        <v>-4.711538462</v>
      </c>
      <c r="L63" s="35">
        <v>11.936148579999999</v>
      </c>
      <c r="M63" s="50">
        <v>10.83434531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13.79487179</v>
      </c>
      <c r="F64" s="34">
        <v>12.595536060000001</v>
      </c>
      <c r="G64" s="44">
        <v>303.48702259999999</v>
      </c>
      <c r="H64" s="35">
        <v>0.25512820510000001</v>
      </c>
      <c r="I64" s="35">
        <v>17.610383680000002</v>
      </c>
      <c r="J64" s="43">
        <v>37.342370369999998</v>
      </c>
      <c r="K64" s="36">
        <v>-0.54487179490000004</v>
      </c>
      <c r="L64" s="35">
        <v>9.1313372420000007</v>
      </c>
      <c r="M64" s="50">
        <v>27.74531387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20.512820510000001</v>
      </c>
      <c r="F65" s="34">
        <v>24.826957700000001</v>
      </c>
      <c r="G65" s="44">
        <v>207.30014489999999</v>
      </c>
      <c r="H65" s="35">
        <v>-0.81282051280000001</v>
      </c>
      <c r="I65" s="35">
        <v>20.944178390000001</v>
      </c>
      <c r="J65" s="43">
        <v>19.179804409999999</v>
      </c>
      <c r="K65" s="36">
        <v>-3.4128205129999998</v>
      </c>
      <c r="L65" s="35">
        <v>4.6127972599999998</v>
      </c>
      <c r="M65" s="50">
        <v>33.381371710000003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12.410256410000001</v>
      </c>
      <c r="F66" s="34">
        <v>16.754897339999999</v>
      </c>
      <c r="G66" s="44">
        <v>341.05584499999998</v>
      </c>
      <c r="H66" s="35">
        <v>-0.71025641029999997</v>
      </c>
      <c r="I66" s="35">
        <v>20.70909326</v>
      </c>
      <c r="J66" s="43">
        <v>69.461439709999993</v>
      </c>
      <c r="K66" s="36">
        <v>-1.7102564099999999</v>
      </c>
      <c r="L66" s="35">
        <v>15.26185405</v>
      </c>
      <c r="M66" s="50">
        <v>47.279286030000002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15.76923077</v>
      </c>
      <c r="F67" s="34">
        <v>14.60961464</v>
      </c>
      <c r="G67" s="44">
        <v>267.70022139999998</v>
      </c>
      <c r="H67" s="35">
        <v>-0.91923076920000002</v>
      </c>
      <c r="I67" s="35">
        <v>17.600746839999999</v>
      </c>
      <c r="J67" s="43">
        <v>27.201722660000001</v>
      </c>
      <c r="K67" s="36">
        <v>-2.3692307690000001</v>
      </c>
      <c r="L67" s="35">
        <v>7.356152647</v>
      </c>
      <c r="M67" s="50">
        <v>43.532735279999997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22.051282050000001</v>
      </c>
      <c r="F68" s="34">
        <v>44.421722850000002</v>
      </c>
      <c r="G68" s="44">
        <v>120.8284216</v>
      </c>
      <c r="H68" s="35">
        <v>-0.25128205129999998</v>
      </c>
      <c r="I68" s="35">
        <v>17.8323234</v>
      </c>
      <c r="J68" s="43">
        <v>9.3050881319999998</v>
      </c>
      <c r="K68" s="36">
        <v>-4.7512820509999996</v>
      </c>
      <c r="L68" s="35">
        <v>14.95682377</v>
      </c>
      <c r="M68" s="50">
        <v>11.484775389999999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18.358974360000001</v>
      </c>
      <c r="F69" s="34">
        <v>16.688591639999999</v>
      </c>
      <c r="G69" s="44">
        <v>247.19355659999999</v>
      </c>
      <c r="H69" s="35">
        <v>-0.95897435900000005</v>
      </c>
      <c r="I69" s="35">
        <v>18.55266898</v>
      </c>
      <c r="J69" s="43">
        <v>11.19101579</v>
      </c>
      <c r="K69" s="36">
        <v>-2.4089743590000001</v>
      </c>
      <c r="L69" s="35">
        <v>5.4591065719999996</v>
      </c>
      <c r="M69" s="50">
        <v>33.807569370000003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12.23076923</v>
      </c>
      <c r="F70" s="34">
        <v>13.291621770000001</v>
      </c>
      <c r="G70" s="44">
        <v>333.2650764</v>
      </c>
      <c r="H70" s="35">
        <v>-0.63076923080000002</v>
      </c>
      <c r="I70" s="35">
        <v>19.17547179</v>
      </c>
      <c r="J70" s="43">
        <v>58.454957819999997</v>
      </c>
      <c r="K70" s="36">
        <v>-1.430769231</v>
      </c>
      <c r="L70" s="35">
        <v>12.76197797</v>
      </c>
      <c r="M70" s="50">
        <v>40.943950999999998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23.53846154</v>
      </c>
      <c r="F71" s="34">
        <v>38.873855980000002</v>
      </c>
      <c r="G71" s="44">
        <v>173.1370852</v>
      </c>
      <c r="H71" s="35">
        <v>-0.48846153850000001</v>
      </c>
      <c r="I71" s="35">
        <v>17.610846410000001</v>
      </c>
      <c r="J71" s="43">
        <v>11.61096176</v>
      </c>
      <c r="K71" s="36">
        <v>-4.5884615379999998</v>
      </c>
      <c r="L71" s="35">
        <v>5.9516817949999998</v>
      </c>
      <c r="M71" s="50">
        <v>20.66406254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28.256410259999999</v>
      </c>
      <c r="F72" s="34">
        <v>23.796226010000002</v>
      </c>
      <c r="G72" s="44">
        <v>192.75191169999999</v>
      </c>
      <c r="H72" s="35">
        <v>-0.45641025639999999</v>
      </c>
      <c r="I72" s="35">
        <v>16.094422260000002</v>
      </c>
      <c r="J72" s="43">
        <v>17.096015130000001</v>
      </c>
      <c r="K72" s="36">
        <v>-5.0064102559999997</v>
      </c>
      <c r="L72" s="35">
        <v>4.3669281130000002</v>
      </c>
      <c r="M72" s="50">
        <v>33.536557160000001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14.61538462</v>
      </c>
      <c r="F73" s="34">
        <v>12.566648089999999</v>
      </c>
      <c r="G73" s="44">
        <v>296.16933649999999</v>
      </c>
      <c r="H73" s="35">
        <v>-0.41538461539999999</v>
      </c>
      <c r="I73" s="35">
        <v>17.179901709999999</v>
      </c>
      <c r="J73" s="43">
        <v>23.19503426</v>
      </c>
      <c r="K73" s="36">
        <v>-1.365384615</v>
      </c>
      <c r="L73" s="35">
        <v>7.8249768350000002</v>
      </c>
      <c r="M73" s="50">
        <v>24.514951669999999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23.948717949999999</v>
      </c>
      <c r="F74" s="34">
        <v>27.903902980000002</v>
      </c>
      <c r="G74" s="44">
        <v>204.64099709999999</v>
      </c>
      <c r="H74" s="35">
        <v>-0.94871794870000004</v>
      </c>
      <c r="I74" s="35">
        <v>19.712856219999999</v>
      </c>
      <c r="J74" s="43">
        <v>17.517332020000001</v>
      </c>
      <c r="K74" s="36">
        <v>-4.2987179490000003</v>
      </c>
      <c r="L74" s="35">
        <v>3.0771615269999999</v>
      </c>
      <c r="M74" s="50">
        <v>36.717338179999999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16.512820510000001</v>
      </c>
      <c r="F75" s="34">
        <v>30.315324929999999</v>
      </c>
      <c r="G75" s="44">
        <v>226.06110960000001</v>
      </c>
      <c r="H75" s="35">
        <v>-1.412820513</v>
      </c>
      <c r="I75" s="35">
        <v>24.48278384</v>
      </c>
      <c r="J75" s="43">
        <v>17.048712810000001</v>
      </c>
      <c r="K75" s="36">
        <v>-3.112820513</v>
      </c>
      <c r="L75" s="35">
        <v>7.929312178</v>
      </c>
      <c r="M75" s="50">
        <v>36.001787880000002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19.025641029999999</v>
      </c>
      <c r="F76" s="34">
        <v>38.30958699</v>
      </c>
      <c r="G76" s="44">
        <v>192.8674733</v>
      </c>
      <c r="H76" s="35">
        <v>-1.525641026</v>
      </c>
      <c r="I76" s="35">
        <v>18.410112300000002</v>
      </c>
      <c r="J76" s="43">
        <v>10.73927246</v>
      </c>
      <c r="K76" s="36">
        <v>-4.4256410260000001</v>
      </c>
      <c r="L76" s="35">
        <v>6.8810155039999996</v>
      </c>
      <c r="M76" s="50">
        <v>19.530417440000001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26.92307692</v>
      </c>
      <c r="F77" s="34">
        <v>25.448678139999998</v>
      </c>
      <c r="G77" s="44">
        <v>202.5433539</v>
      </c>
      <c r="H77" s="35">
        <v>-0.82307692310000002</v>
      </c>
      <c r="I77" s="35">
        <v>17.879050039999999</v>
      </c>
      <c r="J77" s="43">
        <v>13.83069938</v>
      </c>
      <c r="K77" s="36">
        <v>-4.7730769229999996</v>
      </c>
      <c r="L77" s="35">
        <v>3.1339540210000001</v>
      </c>
      <c r="M77" s="50">
        <v>33.59208478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17.179487179999999</v>
      </c>
      <c r="F78" s="34">
        <v>18.170215949999999</v>
      </c>
      <c r="G78" s="44">
        <v>251.751307</v>
      </c>
      <c r="H78" s="35">
        <v>-1.079487179</v>
      </c>
      <c r="I78" s="35">
        <v>19.890123689999999</v>
      </c>
      <c r="J78" s="43">
        <v>13.87723688</v>
      </c>
      <c r="K78" s="36">
        <v>-2.329487179</v>
      </c>
      <c r="L78" s="35">
        <v>6.8846307189999996</v>
      </c>
      <c r="M78" s="50">
        <v>32.878006499999998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16.102564099999999</v>
      </c>
      <c r="F79" s="34">
        <v>38.188341479999998</v>
      </c>
      <c r="G79" s="44">
        <v>216.69638620000001</v>
      </c>
      <c r="H79" s="35">
        <v>-1.152564103</v>
      </c>
      <c r="I79" s="35">
        <v>18.86339993</v>
      </c>
      <c r="J79" s="43">
        <v>17.244174810000001</v>
      </c>
      <c r="K79" s="36">
        <v>-3.9525641029999998</v>
      </c>
      <c r="L79" s="35">
        <v>10.28390078</v>
      </c>
      <c r="M79" s="50">
        <v>24.379055520000001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30.051282050000001</v>
      </c>
      <c r="F80" s="34">
        <v>21.389360870000001</v>
      </c>
      <c r="G80" s="44">
        <v>169.77904810000001</v>
      </c>
      <c r="H80" s="35">
        <v>-0.60128205130000001</v>
      </c>
      <c r="I80" s="35">
        <v>13.49728445</v>
      </c>
      <c r="J80" s="43">
        <v>25.16737762</v>
      </c>
      <c r="K80" s="36">
        <v>-5.0512820510000003</v>
      </c>
      <c r="L80" s="35">
        <v>7.6325805080000002</v>
      </c>
      <c r="M80" s="50">
        <v>31.35842105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14.8974359</v>
      </c>
      <c r="F81" s="34">
        <v>28.759053990000002</v>
      </c>
      <c r="G81" s="44">
        <v>241.3185369</v>
      </c>
      <c r="H81" s="35">
        <v>-0.84743589740000003</v>
      </c>
      <c r="I81" s="35">
        <v>18.117774969999999</v>
      </c>
      <c r="J81" s="43">
        <v>24.886268489999999</v>
      </c>
      <c r="K81" s="36">
        <v>-3.6474358969999998</v>
      </c>
      <c r="L81" s="35">
        <v>10.329138670000001</v>
      </c>
      <c r="M81" s="50">
        <v>26.86045129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20.61538462</v>
      </c>
      <c r="F82" s="34">
        <v>18.505190580000001</v>
      </c>
      <c r="G82" s="44">
        <v>221.21943899999999</v>
      </c>
      <c r="H82" s="35">
        <v>-0.71538461539999998</v>
      </c>
      <c r="I82" s="35">
        <v>19.526813199999999</v>
      </c>
      <c r="J82" s="43">
        <v>6.929824601</v>
      </c>
      <c r="K82" s="36">
        <v>-2.7653846149999999</v>
      </c>
      <c r="L82" s="35">
        <v>4.4572405640000001</v>
      </c>
      <c r="M82" s="50">
        <v>37.61196958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16.358974360000001</v>
      </c>
      <c r="F83" s="34">
        <v>28.943324749999999</v>
      </c>
      <c r="G83" s="44">
        <v>224.1225809</v>
      </c>
      <c r="H83" s="35">
        <v>-1.058974359</v>
      </c>
      <c r="I83" s="35">
        <v>19.07564507</v>
      </c>
      <c r="J83" s="43">
        <v>17.781687739999999</v>
      </c>
      <c r="K83" s="36">
        <v>-3.4589743589999999</v>
      </c>
      <c r="L83" s="35">
        <v>7.8457233500000001</v>
      </c>
      <c r="M83" s="50">
        <v>29.74750362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17.589743590000001</v>
      </c>
      <c r="F84" s="34">
        <v>19.019686530000001</v>
      </c>
      <c r="G84" s="44">
        <v>240.64845199999999</v>
      </c>
      <c r="H84" s="35">
        <v>-1.68974359</v>
      </c>
      <c r="I84" s="35">
        <v>20.870671349999999</v>
      </c>
      <c r="J84" s="43">
        <v>13.57222674</v>
      </c>
      <c r="K84" s="36">
        <v>-3.18974359</v>
      </c>
      <c r="L84" s="35">
        <v>7.1481084629999998</v>
      </c>
      <c r="M84" s="50">
        <v>32.693171049999997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24.794871789999998</v>
      </c>
      <c r="F85" s="34">
        <v>27.80729827</v>
      </c>
      <c r="G85" s="44">
        <v>192.50004060000001</v>
      </c>
      <c r="H85" s="35">
        <v>-0.69487179489999995</v>
      </c>
      <c r="I85" s="35">
        <v>17.99561082</v>
      </c>
      <c r="J85" s="43">
        <v>18.707435019999998</v>
      </c>
      <c r="K85" s="36">
        <v>-4.3448717950000004</v>
      </c>
      <c r="L85" s="35">
        <v>2.967191229</v>
      </c>
      <c r="M85" s="50">
        <v>34.74999304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21.46153846</v>
      </c>
      <c r="F86" s="34">
        <v>35.496536159999998</v>
      </c>
      <c r="G86" s="44">
        <v>194.65436779999999</v>
      </c>
      <c r="H86" s="35">
        <v>-0.4615384615</v>
      </c>
      <c r="I86" s="35">
        <v>18.944157130000001</v>
      </c>
      <c r="J86" s="43">
        <v>9.3861251630000009</v>
      </c>
      <c r="K86" s="36">
        <v>-4.3615384620000004</v>
      </c>
      <c r="L86" s="35">
        <v>5.3773008369999999</v>
      </c>
      <c r="M86" s="50">
        <v>26.02418578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</v>
      </c>
      <c r="F87" s="34">
        <v>28.000103729999999</v>
      </c>
      <c r="G87" s="44">
        <v>209.49463</v>
      </c>
      <c r="H87" s="35">
        <v>-1.6</v>
      </c>
      <c r="I87" s="35">
        <v>18.60316766</v>
      </c>
      <c r="J87" s="43">
        <v>16.052653830000001</v>
      </c>
      <c r="K87" s="36">
        <v>-4.45</v>
      </c>
      <c r="L87" s="35">
        <v>3.4452512080000002</v>
      </c>
      <c r="M87" s="50">
        <v>34.584587859999999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15.43589744</v>
      </c>
      <c r="F88" s="34">
        <v>25.819259500000001</v>
      </c>
      <c r="G88" s="44">
        <v>239.45929559999999</v>
      </c>
      <c r="H88" s="35">
        <v>-1.2858974359999999</v>
      </c>
      <c r="I88" s="35">
        <v>21.90824495</v>
      </c>
      <c r="J88" s="43">
        <v>18.744259199999998</v>
      </c>
      <c r="K88" s="36">
        <v>-3.2358974360000001</v>
      </c>
      <c r="L88" s="35">
        <v>8.1496768510000006</v>
      </c>
      <c r="M88" s="50">
        <v>36.569943590000001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26.025641029999999</v>
      </c>
      <c r="F89" s="34">
        <v>34.410705620000002</v>
      </c>
      <c r="G89" s="44">
        <v>149.93705069999999</v>
      </c>
      <c r="H89" s="35">
        <v>-0.22564102559999999</v>
      </c>
      <c r="I89" s="35">
        <v>16.405895950000001</v>
      </c>
      <c r="J89" s="43">
        <v>19.595308660000001</v>
      </c>
      <c r="K89" s="36">
        <v>-4.8256410259999996</v>
      </c>
      <c r="L89" s="35">
        <v>8.8886207089999996</v>
      </c>
      <c r="M89" s="50">
        <v>17.46271067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12.66666667</v>
      </c>
      <c r="F90" s="34">
        <v>25.17101053</v>
      </c>
      <c r="G90" s="44">
        <v>257.83686269999998</v>
      </c>
      <c r="H90" s="35">
        <v>-0.91666666669999997</v>
      </c>
      <c r="I90" s="35">
        <v>18.668877760000001</v>
      </c>
      <c r="J90" s="43">
        <v>31.52138858</v>
      </c>
      <c r="K90" s="36">
        <v>-3.6166666670000001</v>
      </c>
      <c r="L90" s="35">
        <v>12.09756647</v>
      </c>
      <c r="M90" s="50">
        <v>32.411655289999999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20.38461538</v>
      </c>
      <c r="F91" s="34">
        <v>50.563529770000002</v>
      </c>
      <c r="G91" s="44">
        <v>141.56934319999999</v>
      </c>
      <c r="H91" s="35">
        <v>-0.53461538460000002</v>
      </c>
      <c r="I91" s="35">
        <v>18.660162840000002</v>
      </c>
      <c r="J91" s="43">
        <v>11.34989818</v>
      </c>
      <c r="K91" s="36">
        <v>-4.2346153849999997</v>
      </c>
      <c r="L91" s="35">
        <v>13.68428069</v>
      </c>
      <c r="M91" s="50">
        <v>5.0695962139999997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14.79487179</v>
      </c>
      <c r="F92" s="34">
        <v>15.42293544</v>
      </c>
      <c r="G92" s="44">
        <v>277.32054490000002</v>
      </c>
      <c r="H92" s="35">
        <v>-4.4871794870000002E-2</v>
      </c>
      <c r="I92" s="35">
        <v>18.288797330000001</v>
      </c>
      <c r="J92" s="43">
        <v>14.7416471</v>
      </c>
      <c r="K92" s="36">
        <v>-1.394871795</v>
      </c>
      <c r="L92" s="35">
        <v>7.515295268</v>
      </c>
      <c r="M92" s="50">
        <v>29.811432180000001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26.23076923</v>
      </c>
      <c r="F93" s="34">
        <v>26.35214581</v>
      </c>
      <c r="G93" s="44">
        <v>171.04186079999999</v>
      </c>
      <c r="H93" s="35">
        <v>-0.28076923079999999</v>
      </c>
      <c r="I93" s="35">
        <v>15.57878023</v>
      </c>
      <c r="J93" s="43">
        <v>23.21109384</v>
      </c>
      <c r="K93" s="36">
        <v>-4.2807692309999998</v>
      </c>
      <c r="L93" s="35">
        <v>6.040101012</v>
      </c>
      <c r="M93" s="50">
        <v>32.198431309999997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29.102564099999999</v>
      </c>
      <c r="F94" s="34">
        <v>17.062535069999999</v>
      </c>
      <c r="G94" s="44">
        <v>145.6760166</v>
      </c>
      <c r="H94" s="35">
        <v>-0.8025641026</v>
      </c>
      <c r="I94" s="35">
        <v>11.96962665</v>
      </c>
      <c r="J94" s="43">
        <v>23.121219450000002</v>
      </c>
      <c r="K94" s="36">
        <v>-5.7525641030000001</v>
      </c>
      <c r="L94" s="35">
        <v>7.6581860839999996</v>
      </c>
      <c r="M94" s="50">
        <v>19.914056110000001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25.07692308</v>
      </c>
      <c r="F95" s="34">
        <v>26.154347640000001</v>
      </c>
      <c r="G95" s="44">
        <v>205.9683296</v>
      </c>
      <c r="H95" s="35">
        <v>-0.8269230769</v>
      </c>
      <c r="I95" s="35">
        <v>18.605811469999999</v>
      </c>
      <c r="J95" s="43">
        <v>13.528715289999999</v>
      </c>
      <c r="K95" s="36">
        <v>-4.4269230769999997</v>
      </c>
      <c r="L95" s="35">
        <v>2.729637307</v>
      </c>
      <c r="M95" s="50">
        <v>33.432114919999997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15.589743589999999</v>
      </c>
      <c r="F96" s="34">
        <v>40.120221549999997</v>
      </c>
      <c r="G96" s="44">
        <v>214.4774784</v>
      </c>
      <c r="H96" s="35">
        <v>-0.6397435897</v>
      </c>
      <c r="I96" s="35">
        <v>19.39641701</v>
      </c>
      <c r="J96" s="43">
        <v>12.197338139999999</v>
      </c>
      <c r="K96" s="36">
        <v>-3.8397435899999999</v>
      </c>
      <c r="L96" s="35">
        <v>9.3919346469999994</v>
      </c>
      <c r="M96" s="50">
        <v>21.932904560000001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23.410256409999999</v>
      </c>
      <c r="F97" s="34">
        <v>46.911286230000002</v>
      </c>
      <c r="G97" s="44">
        <v>113.91873630000001</v>
      </c>
      <c r="H97" s="35">
        <v>-0.1102564103</v>
      </c>
      <c r="I97" s="35">
        <v>18.689425780000001</v>
      </c>
      <c r="J97" s="43">
        <v>14.45497656</v>
      </c>
      <c r="K97" s="36">
        <v>-4.9102564099999997</v>
      </c>
      <c r="L97" s="35">
        <v>14.88148425</v>
      </c>
      <c r="M97" s="50">
        <v>10.425446669999999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20.84615385</v>
      </c>
      <c r="F98" s="34">
        <v>47.60071207</v>
      </c>
      <c r="G98" s="44">
        <v>130.9149123</v>
      </c>
      <c r="H98" s="35">
        <v>0.10384615379999999</v>
      </c>
      <c r="I98" s="35">
        <v>18.076773970000001</v>
      </c>
      <c r="J98" s="43">
        <v>8.6297805709999995</v>
      </c>
      <c r="K98" s="36">
        <v>-4.0461538460000002</v>
      </c>
      <c r="L98" s="35">
        <v>14.262288229999999</v>
      </c>
      <c r="M98" s="50">
        <v>8.203010613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11.30769231</v>
      </c>
      <c r="F99" s="34">
        <v>32.099374670000003</v>
      </c>
      <c r="G99" s="44">
        <v>266.57887010000002</v>
      </c>
      <c r="H99" s="35">
        <v>-0.5576923077</v>
      </c>
      <c r="I99" s="35">
        <v>21.40726986</v>
      </c>
      <c r="J99" s="43">
        <v>35.57441257</v>
      </c>
      <c r="K99" s="36">
        <v>-3.4576923079999999</v>
      </c>
      <c r="L99" s="35">
        <v>14.9925643</v>
      </c>
      <c r="M99" s="50">
        <v>34.308873300000002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28.666666670000001</v>
      </c>
      <c r="F100" s="34">
        <v>21.179547920000001</v>
      </c>
      <c r="G100" s="44">
        <v>154.89657109999999</v>
      </c>
      <c r="H100" s="35">
        <v>-0.16666666669999999</v>
      </c>
      <c r="I100" s="35">
        <v>13.666986809999999</v>
      </c>
      <c r="J100" s="43">
        <v>24.669616059999999</v>
      </c>
      <c r="K100" s="36">
        <v>-5.1166666669999996</v>
      </c>
      <c r="L100" s="35">
        <v>6.997681483</v>
      </c>
      <c r="M100" s="50">
        <v>26.44245201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23.23076923</v>
      </c>
      <c r="F101" s="34">
        <v>30.384045189999998</v>
      </c>
      <c r="G101" s="44">
        <v>172.397772</v>
      </c>
      <c r="H101" s="35">
        <v>-0.4807692308</v>
      </c>
      <c r="I101" s="35">
        <v>16.20587896</v>
      </c>
      <c r="J101" s="43">
        <v>16.119423980000001</v>
      </c>
      <c r="K101" s="36">
        <v>-4.230769231</v>
      </c>
      <c r="L101" s="35">
        <v>3.858989845</v>
      </c>
      <c r="M101" s="50">
        <v>29.838953979999999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15.820512819999999</v>
      </c>
      <c r="F102" s="34">
        <v>15.17441818</v>
      </c>
      <c r="G102" s="44">
        <v>272.30250469999999</v>
      </c>
      <c r="H102" s="35">
        <v>-0.87051282050000001</v>
      </c>
      <c r="I102" s="35">
        <v>18.157891729999999</v>
      </c>
      <c r="J102" s="43">
        <v>20.033083569999999</v>
      </c>
      <c r="K102" s="36">
        <v>-1.8705128209999999</v>
      </c>
      <c r="L102" s="35">
        <v>7.3996871779999998</v>
      </c>
      <c r="M102" s="50">
        <v>31.87610892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27.717948719999999</v>
      </c>
      <c r="F103" s="35">
        <v>25.259807389999999</v>
      </c>
      <c r="G103" s="18">
        <v>137.6897444</v>
      </c>
      <c r="H103" s="47">
        <v>-0.3679487179</v>
      </c>
      <c r="I103" s="48">
        <v>13.232891950000001</v>
      </c>
      <c r="J103" s="49">
        <v>27.117999579999999</v>
      </c>
      <c r="K103" s="47">
        <v>-4.8679487180000001</v>
      </c>
      <c r="L103" s="48">
        <v>8.5264234590000001</v>
      </c>
      <c r="M103" s="51">
        <v>16.448845970000001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19.30769231</v>
      </c>
      <c r="F104" s="46">
        <v>21.534226539999999</v>
      </c>
      <c r="G104" s="45">
        <v>228.41750920000001</v>
      </c>
      <c r="H104" s="47">
        <v>-0.8076923077</v>
      </c>
      <c r="I104" s="48">
        <v>21.806759329999998</v>
      </c>
      <c r="J104" s="49">
        <v>4.697000772</v>
      </c>
      <c r="K104" s="47">
        <v>-2.6576923080000001</v>
      </c>
      <c r="L104" s="48">
        <v>6.1919606890000001</v>
      </c>
      <c r="M104" s="51">
        <v>31.2047393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28.282051280000001</v>
      </c>
      <c r="F105" s="46">
        <v>29.763742400000002</v>
      </c>
      <c r="G105" s="45">
        <v>137.42811649999999</v>
      </c>
      <c r="H105" s="47">
        <v>-0.28205128210000002</v>
      </c>
      <c r="I105" s="48">
        <v>14.955221030000001</v>
      </c>
      <c r="J105" s="49">
        <v>20.705635610000002</v>
      </c>
      <c r="K105" s="47">
        <v>-5.0820512820000001</v>
      </c>
      <c r="L105" s="48">
        <v>8.5912430299999993</v>
      </c>
      <c r="M105" s="51">
        <v>14.61917959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12.76923077</v>
      </c>
      <c r="F106" s="46">
        <v>16.124504680000001</v>
      </c>
      <c r="G106" s="45">
        <v>321.65034159999999</v>
      </c>
      <c r="H106" s="47">
        <v>-0.66923076920000002</v>
      </c>
      <c r="I106" s="48">
        <v>20.083127770000001</v>
      </c>
      <c r="J106" s="49">
        <v>52.677922180000003</v>
      </c>
      <c r="K106" s="47">
        <v>-1.3692307690000001</v>
      </c>
      <c r="L106" s="48">
        <v>13.7299177</v>
      </c>
      <c r="M106" s="51">
        <v>37.788550620000002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13.12820513</v>
      </c>
      <c r="F107" s="46">
        <v>14.46380899</v>
      </c>
      <c r="G107" s="45">
        <v>309.81407180000002</v>
      </c>
      <c r="H107" s="47">
        <v>-0.77820512819999998</v>
      </c>
      <c r="I107" s="48">
        <v>18.5716593</v>
      </c>
      <c r="J107" s="49">
        <v>42.545935329999999</v>
      </c>
      <c r="K107" s="47">
        <v>-1.7282051279999999</v>
      </c>
      <c r="L107" s="48">
        <v>11.98684113</v>
      </c>
      <c r="M107" s="51">
        <v>30.557877420000001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13.717948720000001</v>
      </c>
      <c r="F108" s="46">
        <v>12.9393247</v>
      </c>
      <c r="G108" s="45">
        <v>281.13320670000002</v>
      </c>
      <c r="H108" s="47">
        <v>3.2051282049999998E-2</v>
      </c>
      <c r="I108" s="48">
        <v>17.340912209999999</v>
      </c>
      <c r="J108" s="49">
        <v>12.850196029999999</v>
      </c>
      <c r="K108" s="47">
        <v>-0.61794871790000006</v>
      </c>
      <c r="L108" s="48">
        <v>7.3679533639999999</v>
      </c>
      <c r="M108" s="51">
        <v>21.807101240000001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F65F1CF-D5F6-459F-B0D5-C95A67C0704F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F301E3C-0F6F-45C7-85CB-DFD26A500D06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D87F6A36-EB27-4656-8DB4-8B8B3148A4FC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0F5DB3DD-B5AE-4B96-B0CE-18F5D4A3E0E2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797D0CDD-905A-42AD-A975-C18C4835D296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F325EF0-DF4C-4B51-9097-AAD735CF5F26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2BAB5F0F-3911-4A19-B342-CF8C32B1E45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A71F900C-4608-46E8-95E6-5006C5257E39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4BB8A48E-15F8-4B43-9977-7B9949CDFDC3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8F7F7636-51E0-42FB-B4D8-18A844B3515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25B1BFCE-E2BD-4FC8-A754-C505C3D442A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0B276839-71A3-4B15-BA33-64E653757BF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21.473363561772366</v>
      </c>
      <c r="F3" s="34">
        <f t="shared" si="0"/>
        <v>24.956693390702728</v>
      </c>
      <c r="G3" s="53">
        <f t="shared" si="0"/>
        <v>178.33015015659811</v>
      </c>
      <c r="H3" s="34">
        <f t="shared" si="0"/>
        <v>-2.8267360864385234</v>
      </c>
      <c r="I3" s="34">
        <f t="shared" si="0"/>
        <v>7.0072336865205198</v>
      </c>
      <c r="J3" s="52">
        <f t="shared" si="0"/>
        <v>28.473930478232933</v>
      </c>
      <c r="K3" s="34">
        <f t="shared" si="0"/>
        <v>-4.4271547014385213</v>
      </c>
      <c r="L3" s="34">
        <f t="shared" si="0"/>
        <v>10.474455184374005</v>
      </c>
      <c r="M3" s="52">
        <f t="shared" si="0"/>
        <v>34.327767170877721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12.743589740000001</v>
      </c>
      <c r="F4" s="34">
        <v>11.932938800000001</v>
      </c>
      <c r="G4" s="44">
        <v>306.77990349999999</v>
      </c>
      <c r="H4" s="35">
        <v>-2.1435897439999998</v>
      </c>
      <c r="I4" s="35">
        <v>0.41440979880000001</v>
      </c>
      <c r="J4" s="43">
        <v>41.476418160000001</v>
      </c>
      <c r="K4" s="36">
        <v>-3.2935897440000002</v>
      </c>
      <c r="L4" s="35">
        <v>1.7171917619999999</v>
      </c>
      <c r="M4" s="50">
        <v>65.272418939999994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13.46153846</v>
      </c>
      <c r="F5" s="34">
        <v>12.2080555</v>
      </c>
      <c r="G5" s="44">
        <v>285.33810970000002</v>
      </c>
      <c r="H5" s="35">
        <v>-2.1615384620000002</v>
      </c>
      <c r="I5" s="35">
        <v>-0.31904077530000002</v>
      </c>
      <c r="J5" s="43">
        <v>45.48392166</v>
      </c>
      <c r="K5" s="36">
        <v>-3.5115384619999999</v>
      </c>
      <c r="L5" s="35">
        <v>1.4880753520000001</v>
      </c>
      <c r="M5" s="50">
        <v>59.452271979999999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15.38461538</v>
      </c>
      <c r="F6" s="34">
        <v>14.574233810000001</v>
      </c>
      <c r="G6" s="44">
        <v>251.8726896</v>
      </c>
      <c r="H6" s="35">
        <v>-2.134615385</v>
      </c>
      <c r="I6" s="35">
        <v>-1.502380748</v>
      </c>
      <c r="J6" s="43">
        <v>59.566925310000002</v>
      </c>
      <c r="K6" s="36">
        <v>-3.4846153850000001</v>
      </c>
      <c r="L6" s="35">
        <v>2.8460819289999999</v>
      </c>
      <c r="M6" s="50">
        <v>64.686266579999995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14.53846154</v>
      </c>
      <c r="F7" s="34">
        <v>42.265142830000002</v>
      </c>
      <c r="G7" s="44">
        <v>209.3614863</v>
      </c>
      <c r="H7" s="35">
        <v>-2.4384615379999999</v>
      </c>
      <c r="I7" s="35">
        <v>12.2284048</v>
      </c>
      <c r="J7" s="43">
        <v>30.630655229999999</v>
      </c>
      <c r="K7" s="36">
        <v>-3.1884615379999999</v>
      </c>
      <c r="L7" s="35">
        <v>12.649018659999999</v>
      </c>
      <c r="M7" s="50">
        <v>31.810994220000001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17.92307692</v>
      </c>
      <c r="F8" s="34">
        <v>30.144705940000001</v>
      </c>
      <c r="G8" s="44">
        <v>188.1191718</v>
      </c>
      <c r="H8" s="35">
        <v>-2.673076923</v>
      </c>
      <c r="I8" s="35">
        <v>6.6673202710000004</v>
      </c>
      <c r="J8" s="43">
        <v>34.022839650000002</v>
      </c>
      <c r="K8" s="36">
        <v>-3.673076923</v>
      </c>
      <c r="L8" s="35">
        <v>9.3207609369999993</v>
      </c>
      <c r="M8" s="50">
        <v>37.358111559999998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12.61538462</v>
      </c>
      <c r="F9" s="34">
        <v>11.890775290000001</v>
      </c>
      <c r="G9" s="44">
        <v>320.1525838</v>
      </c>
      <c r="H9" s="35">
        <v>-2.4153846149999998</v>
      </c>
      <c r="I9" s="35">
        <v>0.77981682799999996</v>
      </c>
      <c r="J9" s="43">
        <v>38.693532599999998</v>
      </c>
      <c r="K9" s="36">
        <v>-3.3153846150000001</v>
      </c>
      <c r="L9" s="35">
        <v>1.3903187850000001</v>
      </c>
      <c r="M9" s="50">
        <v>66.985509620000002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18.358974360000001</v>
      </c>
      <c r="F10" s="34">
        <v>14.564110729999999</v>
      </c>
      <c r="G10" s="44">
        <v>248.547123</v>
      </c>
      <c r="H10" s="35">
        <v>-2.8589743589999999</v>
      </c>
      <c r="I10" s="35">
        <v>-1.338667654</v>
      </c>
      <c r="J10" s="43">
        <v>60.549713189999999</v>
      </c>
      <c r="K10" s="36">
        <v>-4.3089743589999996</v>
      </c>
      <c r="L10" s="35">
        <v>4.3898775350000001</v>
      </c>
      <c r="M10" s="50">
        <v>60.546726849999999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13.20512821</v>
      </c>
      <c r="F11" s="34">
        <v>19.259810080000001</v>
      </c>
      <c r="G11" s="44">
        <v>253.41861349999999</v>
      </c>
      <c r="H11" s="35">
        <v>-1.9551282050000001</v>
      </c>
      <c r="I11" s="35">
        <v>0.427256951</v>
      </c>
      <c r="J11" s="43">
        <v>42.767413060000003</v>
      </c>
      <c r="K11" s="36">
        <v>-3.1051282050000002</v>
      </c>
      <c r="L11" s="35">
        <v>4.3260634280000003</v>
      </c>
      <c r="M11" s="50">
        <v>54.742085230000001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15.20512821</v>
      </c>
      <c r="F12" s="34">
        <v>16.37944662</v>
      </c>
      <c r="G12" s="44">
        <v>248.71873170000001</v>
      </c>
      <c r="H12" s="35">
        <v>-2.6051282050000002</v>
      </c>
      <c r="I12" s="35">
        <v>-0.37820006880000001</v>
      </c>
      <c r="J12" s="43">
        <v>59.152381300000002</v>
      </c>
      <c r="K12" s="36">
        <v>-3.5051282050000001</v>
      </c>
      <c r="L12" s="35">
        <v>2.6751443720000001</v>
      </c>
      <c r="M12" s="50">
        <v>54.774131660000002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11.8974359</v>
      </c>
      <c r="F13" s="34">
        <v>17.867829449999999</v>
      </c>
      <c r="G13" s="44">
        <v>311.88116339999999</v>
      </c>
      <c r="H13" s="35">
        <v>-2.0474358970000002</v>
      </c>
      <c r="I13" s="35">
        <v>4.4596318930000001</v>
      </c>
      <c r="J13" s="43">
        <v>33.958048509999998</v>
      </c>
      <c r="K13" s="36">
        <v>-2.2974358970000002</v>
      </c>
      <c r="L13" s="35">
        <v>6.9439224929999996</v>
      </c>
      <c r="M13" s="50">
        <v>57.542051090000001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10.79487179</v>
      </c>
      <c r="F14" s="34">
        <v>10.189876610000001</v>
      </c>
      <c r="G14" s="44">
        <v>342.78528230000001</v>
      </c>
      <c r="H14" s="35">
        <v>-1.9448717950000001</v>
      </c>
      <c r="I14" s="35">
        <v>2.4796133509999998</v>
      </c>
      <c r="J14" s="43">
        <v>27.360500510000001</v>
      </c>
      <c r="K14" s="36">
        <v>-2.344871795</v>
      </c>
      <c r="L14" s="35">
        <v>2.9251461490000001</v>
      </c>
      <c r="M14" s="50">
        <v>72.269883449999995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29.38461538</v>
      </c>
      <c r="F15" s="34">
        <v>14.94106635</v>
      </c>
      <c r="G15" s="44">
        <v>146.3907868</v>
      </c>
      <c r="H15" s="35">
        <v>-2.6846153849999999</v>
      </c>
      <c r="I15" s="35">
        <v>5.6275495629999996</v>
      </c>
      <c r="J15" s="43">
        <v>15.77790729</v>
      </c>
      <c r="K15" s="36">
        <v>-5.2846153850000004</v>
      </c>
      <c r="L15" s="35">
        <v>12.444417870000001</v>
      </c>
      <c r="M15" s="50">
        <v>21.66037098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19.820512820000001</v>
      </c>
      <c r="F16" s="34">
        <v>39.289192440000001</v>
      </c>
      <c r="G16" s="44">
        <v>159.3162178</v>
      </c>
      <c r="H16" s="35">
        <v>-2.8705128210000002</v>
      </c>
      <c r="I16" s="35">
        <v>15.15141262</v>
      </c>
      <c r="J16" s="43">
        <v>19.277103870000001</v>
      </c>
      <c r="K16" s="36">
        <v>-4.2205128209999998</v>
      </c>
      <c r="L16" s="35">
        <v>14.18157057</v>
      </c>
      <c r="M16" s="50">
        <v>19.68868273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16.410256409999999</v>
      </c>
      <c r="F17" s="34">
        <v>22.043202279999999</v>
      </c>
      <c r="G17" s="44">
        <v>212.35421310000001</v>
      </c>
      <c r="H17" s="35">
        <v>-2.2102564099999999</v>
      </c>
      <c r="I17" s="35">
        <v>1.7235318449999999</v>
      </c>
      <c r="J17" s="43">
        <v>48.210406769999999</v>
      </c>
      <c r="K17" s="36">
        <v>-3.56025641</v>
      </c>
      <c r="L17" s="35">
        <v>6.6543062480000001</v>
      </c>
      <c r="M17" s="50">
        <v>53.99884986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18.564102559999998</v>
      </c>
      <c r="F18" s="34">
        <v>18.513030759999999</v>
      </c>
      <c r="G18" s="44">
        <v>204.40002469999999</v>
      </c>
      <c r="H18" s="35">
        <v>-2.8141025640000001</v>
      </c>
      <c r="I18" s="35">
        <v>2.1641213960000001</v>
      </c>
      <c r="J18" s="43">
        <v>43.581097509999999</v>
      </c>
      <c r="K18" s="36">
        <v>-3.9641025640000001</v>
      </c>
      <c r="L18" s="35">
        <v>7.8097253379999998</v>
      </c>
      <c r="M18" s="50">
        <v>47.847026540000002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14.358974359999999</v>
      </c>
      <c r="F19" s="34">
        <v>10.569412870000001</v>
      </c>
      <c r="G19" s="44">
        <v>275.0900949</v>
      </c>
      <c r="H19" s="35">
        <v>-2.2589743590000002</v>
      </c>
      <c r="I19" s="35">
        <v>-0.87825123469999999</v>
      </c>
      <c r="J19" s="43">
        <v>45.506521530000001</v>
      </c>
      <c r="K19" s="36">
        <v>-3.558974359</v>
      </c>
      <c r="L19" s="35">
        <v>1.214519533</v>
      </c>
      <c r="M19" s="50">
        <v>61.39275464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16.15384615</v>
      </c>
      <c r="F20" s="34">
        <v>43.429802770000002</v>
      </c>
      <c r="G20" s="44">
        <v>176.12537589999999</v>
      </c>
      <c r="H20" s="35">
        <v>-2.6038461540000002</v>
      </c>
      <c r="I20" s="35">
        <v>15.38435548</v>
      </c>
      <c r="J20" s="43">
        <v>21.860228320000001</v>
      </c>
      <c r="K20" s="36">
        <v>-3.8038461539999999</v>
      </c>
      <c r="L20" s="35">
        <v>14.91124947</v>
      </c>
      <c r="M20" s="50">
        <v>24.422289589999998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11.358974359999999</v>
      </c>
      <c r="F21" s="34">
        <v>24.965322100000002</v>
      </c>
      <c r="G21" s="44">
        <v>277.11752710000002</v>
      </c>
      <c r="H21" s="35">
        <v>-1.6589743589999999</v>
      </c>
      <c r="I21" s="35">
        <v>2.927692709</v>
      </c>
      <c r="J21" s="43">
        <v>34.104655780000002</v>
      </c>
      <c r="K21" s="36">
        <v>-2.2589743590000002</v>
      </c>
      <c r="L21" s="35">
        <v>7.3270344830000003</v>
      </c>
      <c r="M21" s="50">
        <v>50.7011726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11.512820509999999</v>
      </c>
      <c r="F22" s="34">
        <v>10.6482274</v>
      </c>
      <c r="G22" s="44">
        <v>334.47059730000001</v>
      </c>
      <c r="H22" s="35">
        <v>-2.212820513</v>
      </c>
      <c r="I22" s="35">
        <v>1.126091392</v>
      </c>
      <c r="J22" s="43">
        <v>31.938406109999999</v>
      </c>
      <c r="K22" s="36">
        <v>-2.8128205130000001</v>
      </c>
      <c r="L22" s="35">
        <v>2.0142042230000001</v>
      </c>
      <c r="M22" s="50">
        <v>69.662019740000005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30.128205130000001</v>
      </c>
      <c r="F23" s="34">
        <v>19.671069710000001</v>
      </c>
      <c r="G23" s="44">
        <v>167.69846860000001</v>
      </c>
      <c r="H23" s="35">
        <v>-2.8782051279999998</v>
      </c>
      <c r="I23" s="35">
        <v>7.4799779040000001</v>
      </c>
      <c r="J23" s="43">
        <v>15.490688949999999</v>
      </c>
      <c r="K23" s="36">
        <v>-5.1282051280000003</v>
      </c>
      <c r="L23" s="35">
        <v>13.330119910000001</v>
      </c>
      <c r="M23" s="50">
        <v>24.370290220000001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15.33333333</v>
      </c>
      <c r="F24" s="34">
        <v>22.567776259999999</v>
      </c>
      <c r="G24" s="44">
        <v>232.1886868</v>
      </c>
      <c r="H24" s="35">
        <v>-2.3333333330000001</v>
      </c>
      <c r="I24" s="35">
        <v>1.4668583260000001</v>
      </c>
      <c r="J24" s="43">
        <v>59.900035209999999</v>
      </c>
      <c r="K24" s="36">
        <v>-3.2833333329999999</v>
      </c>
      <c r="L24" s="35">
        <v>5.1001605379999999</v>
      </c>
      <c r="M24" s="50">
        <v>56.009323109999997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16.84615385</v>
      </c>
      <c r="F25" s="34">
        <v>12.71235843</v>
      </c>
      <c r="G25" s="44">
        <v>254.6966669</v>
      </c>
      <c r="H25" s="35">
        <v>-2.9961538459999999</v>
      </c>
      <c r="I25" s="35">
        <v>-1.5892869460000001</v>
      </c>
      <c r="J25" s="43">
        <v>62.020212270000002</v>
      </c>
      <c r="K25" s="36">
        <v>-3.9461538460000001</v>
      </c>
      <c r="L25" s="35">
        <v>3.1294107929999999</v>
      </c>
      <c r="M25" s="50">
        <v>61.87897117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13.92307692</v>
      </c>
      <c r="F26" s="34">
        <v>11.686940659999999</v>
      </c>
      <c r="G26" s="44">
        <v>270.7365408</v>
      </c>
      <c r="H26" s="35">
        <v>-2.0230769230000001</v>
      </c>
      <c r="I26" s="35">
        <v>-1.4452933189999999</v>
      </c>
      <c r="J26" s="43">
        <v>55.521974550000003</v>
      </c>
      <c r="K26" s="36">
        <v>-3.423076923</v>
      </c>
      <c r="L26" s="35">
        <v>1.373813927</v>
      </c>
      <c r="M26" s="50">
        <v>62.461770379999997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19.15384615</v>
      </c>
      <c r="F27" s="34">
        <v>31.66847958</v>
      </c>
      <c r="G27" s="44">
        <v>177.48420490000001</v>
      </c>
      <c r="H27" s="35">
        <v>-3.153846154</v>
      </c>
      <c r="I27" s="35">
        <v>9.3756374919999992</v>
      </c>
      <c r="J27" s="43">
        <v>34.066288180000001</v>
      </c>
      <c r="K27" s="36">
        <v>-4.2038461539999998</v>
      </c>
      <c r="L27" s="35">
        <v>10.39540296</v>
      </c>
      <c r="M27" s="50">
        <v>37.228060399999997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13.410256410000001</v>
      </c>
      <c r="F28" s="34">
        <v>15.315514200000001</v>
      </c>
      <c r="G28" s="44">
        <v>297.85056329999998</v>
      </c>
      <c r="H28" s="35">
        <v>-2.7102564099999999</v>
      </c>
      <c r="I28" s="35">
        <v>2.1058185429999998</v>
      </c>
      <c r="J28" s="43">
        <v>29.789623809999998</v>
      </c>
      <c r="K28" s="36">
        <v>-3.0102564100000002</v>
      </c>
      <c r="L28" s="35">
        <v>4.6222572179999997</v>
      </c>
      <c r="M28" s="50">
        <v>56.0405218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23.051282050000001</v>
      </c>
      <c r="F29" s="34">
        <v>24.178402290000001</v>
      </c>
      <c r="G29" s="44">
        <v>167.51843830000001</v>
      </c>
      <c r="H29" s="35">
        <v>-4.1012820510000001</v>
      </c>
      <c r="I29" s="35">
        <v>6.1514995969999999</v>
      </c>
      <c r="J29" s="43">
        <v>27.734889079999999</v>
      </c>
      <c r="K29" s="36">
        <v>-5.2512820509999996</v>
      </c>
      <c r="L29" s="35">
        <v>10.90085491</v>
      </c>
      <c r="M29" s="50">
        <v>38.246097949999999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18.30769231</v>
      </c>
      <c r="F30" s="34">
        <v>24.756290629999999</v>
      </c>
      <c r="G30" s="44">
        <v>200.52307970000001</v>
      </c>
      <c r="H30" s="35">
        <v>-2.7576923080000002</v>
      </c>
      <c r="I30" s="35">
        <v>4.1887861199999996</v>
      </c>
      <c r="J30" s="43">
        <v>40.76602518</v>
      </c>
      <c r="K30" s="36">
        <v>-3.8576923079999998</v>
      </c>
      <c r="L30" s="35">
        <v>8.3880837390000007</v>
      </c>
      <c r="M30" s="50">
        <v>47.414716480000003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24.487179489999999</v>
      </c>
      <c r="F31" s="34">
        <v>27.911327700000001</v>
      </c>
      <c r="G31" s="44">
        <v>136.83119869999999</v>
      </c>
      <c r="H31" s="35">
        <v>-2.8371794870000002</v>
      </c>
      <c r="I31" s="35">
        <v>11.36411423</v>
      </c>
      <c r="J31" s="43">
        <v>18.65937349</v>
      </c>
      <c r="K31" s="36">
        <v>-4.9871794869999997</v>
      </c>
      <c r="L31" s="35">
        <v>12.8520884</v>
      </c>
      <c r="M31" s="50">
        <v>23.978765159999998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20.53846154</v>
      </c>
      <c r="F32" s="34">
        <v>30.209224949999999</v>
      </c>
      <c r="G32" s="44">
        <v>155.7484532</v>
      </c>
      <c r="H32" s="35">
        <v>-2.9384615379999999</v>
      </c>
      <c r="I32" s="35">
        <v>11.085345500000001</v>
      </c>
      <c r="J32" s="43">
        <v>24.023206500000001</v>
      </c>
      <c r="K32" s="36">
        <v>-4.7384615380000001</v>
      </c>
      <c r="L32" s="35">
        <v>11.286125889999999</v>
      </c>
      <c r="M32" s="50">
        <v>24.64429711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13.79487179</v>
      </c>
      <c r="F33" s="34">
        <v>12.51986812</v>
      </c>
      <c r="G33" s="44">
        <v>283.55113770000003</v>
      </c>
      <c r="H33" s="35">
        <v>-2.1448717949999998</v>
      </c>
      <c r="I33" s="35">
        <v>-0.80028260299999998</v>
      </c>
      <c r="J33" s="43">
        <v>54.058308750000002</v>
      </c>
      <c r="K33" s="36">
        <v>-3.6948717950000001</v>
      </c>
      <c r="L33" s="35">
        <v>1.421100206</v>
      </c>
      <c r="M33" s="50">
        <v>60.880331490000003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15.84615385</v>
      </c>
      <c r="F34" s="34">
        <v>18.09201642</v>
      </c>
      <c r="G34" s="44">
        <v>235.26466859999999</v>
      </c>
      <c r="H34" s="35">
        <v>-2.3961538459999998</v>
      </c>
      <c r="I34" s="35">
        <v>-0.14483643069999999</v>
      </c>
      <c r="J34" s="43">
        <v>66.437044439999994</v>
      </c>
      <c r="K34" s="36">
        <v>-3.3961538459999998</v>
      </c>
      <c r="L34" s="35">
        <v>3.7594895309999998</v>
      </c>
      <c r="M34" s="50">
        <v>61.375510429999999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25.717948719999999</v>
      </c>
      <c r="F35" s="34">
        <v>21.55318407</v>
      </c>
      <c r="G35" s="44">
        <v>158.1918695</v>
      </c>
      <c r="H35" s="35">
        <v>-4.5179487180000004</v>
      </c>
      <c r="I35" s="35">
        <v>7.6279126750000001</v>
      </c>
      <c r="J35" s="43">
        <v>19.479451000000001</v>
      </c>
      <c r="K35" s="36">
        <v>-5.6679487179999999</v>
      </c>
      <c r="L35" s="35">
        <v>12.313465649999999</v>
      </c>
      <c r="M35" s="50">
        <v>26.049095999999999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26.128205130000001</v>
      </c>
      <c r="F36" s="34">
        <v>21.467700520000001</v>
      </c>
      <c r="G36" s="44">
        <v>170.53303159999999</v>
      </c>
      <c r="H36" s="35">
        <v>-4.1782051280000001</v>
      </c>
      <c r="I36" s="35">
        <v>7.0910071959999996</v>
      </c>
      <c r="J36" s="43">
        <v>20.373842509999999</v>
      </c>
      <c r="K36" s="36">
        <v>-5.6282051280000003</v>
      </c>
      <c r="L36" s="35">
        <v>12.376698360000001</v>
      </c>
      <c r="M36" s="50">
        <v>31.786679240000002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23.974358970000001</v>
      </c>
      <c r="F37" s="34">
        <v>37.206116549999997</v>
      </c>
      <c r="G37" s="44">
        <v>109.9836478</v>
      </c>
      <c r="H37" s="35">
        <v>-2.3743589740000002</v>
      </c>
      <c r="I37" s="35">
        <v>15.19432881</v>
      </c>
      <c r="J37" s="43">
        <v>13.81361718</v>
      </c>
      <c r="K37" s="36">
        <v>-4.2743589740000001</v>
      </c>
      <c r="L37" s="35">
        <v>16.15736296</v>
      </c>
      <c r="M37" s="50">
        <v>18.512196249999999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23.179487179999999</v>
      </c>
      <c r="F38" s="34">
        <v>29.76529498</v>
      </c>
      <c r="G38" s="44">
        <v>144.97456360000001</v>
      </c>
      <c r="H38" s="35">
        <v>-3.1294871789999998</v>
      </c>
      <c r="I38" s="35">
        <v>12.099870060000001</v>
      </c>
      <c r="J38" s="43">
        <v>22.51903527</v>
      </c>
      <c r="K38" s="36">
        <v>-4.6794871789999997</v>
      </c>
      <c r="L38" s="35">
        <v>12.635461859999999</v>
      </c>
      <c r="M38" s="50">
        <v>22.87676604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29.256410259999999</v>
      </c>
      <c r="F39" s="34">
        <v>19.463579960000001</v>
      </c>
      <c r="G39" s="44">
        <v>118.38857489999999</v>
      </c>
      <c r="H39" s="35">
        <v>-1.856410256</v>
      </c>
      <c r="I39" s="35">
        <v>7.7124356069999997</v>
      </c>
      <c r="J39" s="43">
        <v>13.318496229999999</v>
      </c>
      <c r="K39" s="36">
        <v>-4.8564102560000002</v>
      </c>
      <c r="L39" s="35">
        <v>11.179916459999999</v>
      </c>
      <c r="M39" s="50">
        <v>16.84154414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13.87179487</v>
      </c>
      <c r="F40" s="34">
        <v>14.240711599999999</v>
      </c>
      <c r="G40" s="44">
        <v>269.57298639999999</v>
      </c>
      <c r="H40" s="35">
        <v>-2.2717948720000001</v>
      </c>
      <c r="I40" s="35">
        <v>0.93097352</v>
      </c>
      <c r="J40" s="43">
        <v>36.369068239999997</v>
      </c>
      <c r="K40" s="36">
        <v>-3.3717948720000002</v>
      </c>
      <c r="L40" s="35">
        <v>3.253830518</v>
      </c>
      <c r="M40" s="50">
        <v>49.841675289999998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27.717948719999999</v>
      </c>
      <c r="F41" s="34">
        <v>27.751394130000001</v>
      </c>
      <c r="G41" s="44">
        <v>109.40743310000001</v>
      </c>
      <c r="H41" s="35">
        <v>-2.8679487180000001</v>
      </c>
      <c r="I41" s="35">
        <v>11.34769597</v>
      </c>
      <c r="J41" s="43">
        <v>12.34903057</v>
      </c>
      <c r="K41" s="36">
        <v>-5.0179487180000004</v>
      </c>
      <c r="L41" s="35">
        <v>14.387719969999999</v>
      </c>
      <c r="M41" s="50">
        <v>14.711220989999999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11.820512819999999</v>
      </c>
      <c r="F42" s="34">
        <v>36.855590669999998</v>
      </c>
      <c r="G42" s="44">
        <v>232.4457367</v>
      </c>
      <c r="H42" s="35">
        <v>-1.970512821</v>
      </c>
      <c r="I42" s="35">
        <v>7.6546102080000002</v>
      </c>
      <c r="J42" s="43">
        <v>36.800643700000002</v>
      </c>
      <c r="K42" s="36">
        <v>-2.8705128210000002</v>
      </c>
      <c r="L42" s="35">
        <v>10.03011289</v>
      </c>
      <c r="M42" s="50">
        <v>45.034328520000003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13.61538462</v>
      </c>
      <c r="F43" s="34">
        <v>21.743481020000001</v>
      </c>
      <c r="G43" s="44">
        <v>234.08055039999999</v>
      </c>
      <c r="H43" s="35">
        <v>-1.9653846150000001</v>
      </c>
      <c r="I43" s="35">
        <v>0.79652084450000005</v>
      </c>
      <c r="J43" s="43">
        <v>48.326060130000002</v>
      </c>
      <c r="K43" s="36">
        <v>-2.865384615</v>
      </c>
      <c r="L43" s="35">
        <v>4.2533564960000003</v>
      </c>
      <c r="M43" s="50">
        <v>53.641170209999999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22.564102559999998</v>
      </c>
      <c r="F44" s="34">
        <v>32.226328969999997</v>
      </c>
      <c r="G44" s="44">
        <v>127.4753036</v>
      </c>
      <c r="H44" s="35">
        <v>-2.5641025640000001</v>
      </c>
      <c r="I44" s="35">
        <v>13.85569579</v>
      </c>
      <c r="J44" s="43">
        <v>15.833925669999999</v>
      </c>
      <c r="K44" s="36">
        <v>-4.5641025639999997</v>
      </c>
      <c r="L44" s="35">
        <v>14.42754304</v>
      </c>
      <c r="M44" s="50">
        <v>18.38178654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21.76923077</v>
      </c>
      <c r="F45" s="34">
        <v>32.257584059999999</v>
      </c>
      <c r="G45" s="44">
        <v>156.74240330000001</v>
      </c>
      <c r="H45" s="35">
        <v>-3.3692307690000001</v>
      </c>
      <c r="I45" s="35">
        <v>11.168703499999999</v>
      </c>
      <c r="J45" s="43">
        <v>24.964385870000001</v>
      </c>
      <c r="K45" s="36">
        <v>-4.8192307689999998</v>
      </c>
      <c r="L45" s="35">
        <v>12.512920129999999</v>
      </c>
      <c r="M45" s="50">
        <v>27.98976369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16.487179489999999</v>
      </c>
      <c r="F46" s="34">
        <v>15.376357049999999</v>
      </c>
      <c r="G46" s="44">
        <v>252.03077579999999</v>
      </c>
      <c r="H46" s="35">
        <v>-2.5871794870000002</v>
      </c>
      <c r="I46" s="35">
        <v>-1.4722755190000001</v>
      </c>
      <c r="J46" s="43">
        <v>64.396799340000001</v>
      </c>
      <c r="K46" s="36">
        <v>-3.6871794869999999</v>
      </c>
      <c r="L46" s="35">
        <v>3.6869780780000001</v>
      </c>
      <c r="M46" s="50">
        <v>63.440070300000002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14.948717950000001</v>
      </c>
      <c r="F47" s="34">
        <v>13.69732402</v>
      </c>
      <c r="G47" s="44">
        <v>261.2496319</v>
      </c>
      <c r="H47" s="35">
        <v>-2.4487179490000002</v>
      </c>
      <c r="I47" s="35">
        <v>-1.666993457</v>
      </c>
      <c r="J47" s="43">
        <v>61.59649177</v>
      </c>
      <c r="K47" s="36">
        <v>-3.748717949</v>
      </c>
      <c r="L47" s="35">
        <v>2.307469529</v>
      </c>
      <c r="M47" s="50">
        <v>65.572863150000003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23.61538462</v>
      </c>
      <c r="F48" s="34">
        <v>16.632630030000001</v>
      </c>
      <c r="G48" s="44">
        <v>201.84764469999999</v>
      </c>
      <c r="H48" s="35">
        <v>-3.615384615</v>
      </c>
      <c r="I48" s="35">
        <v>2.7165520989999998</v>
      </c>
      <c r="J48" s="43">
        <v>32.549278399999999</v>
      </c>
      <c r="K48" s="36">
        <v>-4.9153846149999998</v>
      </c>
      <c r="L48" s="35">
        <v>9.2037825899999994</v>
      </c>
      <c r="M48" s="50">
        <v>45.022402219999996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13.66666667</v>
      </c>
      <c r="F49" s="34">
        <v>10.212975480000001</v>
      </c>
      <c r="G49" s="44">
        <v>282.24337020000002</v>
      </c>
      <c r="H49" s="35">
        <v>-1.9166666670000001</v>
      </c>
      <c r="I49" s="35">
        <v>-1.495675825</v>
      </c>
      <c r="J49" s="43">
        <v>53.037049979999999</v>
      </c>
      <c r="K49" s="36">
        <v>-3.4666666670000001</v>
      </c>
      <c r="L49" s="35">
        <v>0.52947866980000002</v>
      </c>
      <c r="M49" s="50">
        <v>61.192739199999998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26.128205130000001</v>
      </c>
      <c r="F50" s="34">
        <v>28.037935399999999</v>
      </c>
      <c r="G50" s="44">
        <v>120.91876569999999</v>
      </c>
      <c r="H50" s="35">
        <v>-3.4782051279999999</v>
      </c>
      <c r="I50" s="35">
        <v>11.33013663</v>
      </c>
      <c r="J50" s="43">
        <v>16.384435209999999</v>
      </c>
      <c r="K50" s="36">
        <v>-4.9782051279999999</v>
      </c>
      <c r="L50" s="35">
        <v>13.63298058</v>
      </c>
      <c r="M50" s="50">
        <v>20.638902829999999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13.256410259999999</v>
      </c>
      <c r="F51" s="34">
        <v>31.849121289999999</v>
      </c>
      <c r="G51" s="44">
        <v>224.18065000000001</v>
      </c>
      <c r="H51" s="35">
        <v>-1.8064102559999999</v>
      </c>
      <c r="I51" s="35">
        <v>6.0040431930000002</v>
      </c>
      <c r="J51" s="43">
        <v>37.548876880000002</v>
      </c>
      <c r="K51" s="36">
        <v>-2.9564102559999998</v>
      </c>
      <c r="L51" s="35">
        <v>7.928530211</v>
      </c>
      <c r="M51" s="50">
        <v>45.983858550000001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18.282051280000001</v>
      </c>
      <c r="F52" s="34">
        <v>29.474959689999999</v>
      </c>
      <c r="G52" s="44">
        <v>173.1335842</v>
      </c>
      <c r="H52" s="35">
        <v>-3.1320512819999999</v>
      </c>
      <c r="I52" s="35">
        <v>9.3917318030000008</v>
      </c>
      <c r="J52" s="43">
        <v>29.77896552</v>
      </c>
      <c r="K52" s="36">
        <v>-4.4820512819999996</v>
      </c>
      <c r="L52" s="35">
        <v>9.8599578539999992</v>
      </c>
      <c r="M52" s="50">
        <v>30.49195014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12.43589744</v>
      </c>
      <c r="F53" s="34">
        <v>11.205891189999999</v>
      </c>
      <c r="G53" s="44">
        <v>340.3226669</v>
      </c>
      <c r="H53" s="35">
        <v>-2.5358974359999999</v>
      </c>
      <c r="I53" s="35">
        <v>2.2655751569999998</v>
      </c>
      <c r="J53" s="43">
        <v>33.401762130000002</v>
      </c>
      <c r="K53" s="36">
        <v>-3.135897436</v>
      </c>
      <c r="L53" s="35">
        <v>3.126756893</v>
      </c>
      <c r="M53" s="50">
        <v>69.504544999999993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25.53846154</v>
      </c>
      <c r="F54" s="34">
        <v>26.572077190000002</v>
      </c>
      <c r="G54" s="44">
        <v>146.09836749999999</v>
      </c>
      <c r="H54" s="35">
        <v>-3.4384615379999999</v>
      </c>
      <c r="I54" s="35">
        <v>10.12253436</v>
      </c>
      <c r="J54" s="43">
        <v>21.612133320000002</v>
      </c>
      <c r="K54" s="36">
        <v>-5.3884615379999996</v>
      </c>
      <c r="L54" s="35">
        <v>13.265532200000001</v>
      </c>
      <c r="M54" s="50">
        <v>24.775701009999999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14.23076923</v>
      </c>
      <c r="F55" s="34">
        <v>12.823367490000001</v>
      </c>
      <c r="G55" s="44">
        <v>266.34077880000001</v>
      </c>
      <c r="H55" s="35">
        <v>-2.1307692309999999</v>
      </c>
      <c r="I55" s="35">
        <v>-1.7517324299999999</v>
      </c>
      <c r="J55" s="43">
        <v>58.274405250000001</v>
      </c>
      <c r="K55" s="36">
        <v>-3.5307692309999998</v>
      </c>
      <c r="L55" s="35">
        <v>1.3246448660000001</v>
      </c>
      <c r="M55" s="50">
        <v>64.864533699999996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20.025641029999999</v>
      </c>
      <c r="F56" s="34">
        <v>25.752477989999999</v>
      </c>
      <c r="G56" s="44">
        <v>195.2956595</v>
      </c>
      <c r="H56" s="35">
        <v>-3.1256410259999998</v>
      </c>
      <c r="I56" s="35">
        <v>4.7096781170000002</v>
      </c>
      <c r="J56" s="43">
        <v>40.178079750000002</v>
      </c>
      <c r="K56" s="36">
        <v>-4.6756410260000001</v>
      </c>
      <c r="L56" s="35">
        <v>9.1933196460000008</v>
      </c>
      <c r="M56" s="50">
        <v>49.427767840000001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14.07692308</v>
      </c>
      <c r="F57" s="34">
        <v>10.847733420000001</v>
      </c>
      <c r="G57" s="44">
        <v>301.42960690000001</v>
      </c>
      <c r="H57" s="35">
        <v>-2.3769230769999998</v>
      </c>
      <c r="I57" s="35">
        <v>-3.6346171449999999E-2</v>
      </c>
      <c r="J57" s="43">
        <v>43.315955590000002</v>
      </c>
      <c r="K57" s="36">
        <v>-3.7269230769999999</v>
      </c>
      <c r="L57" s="35">
        <v>0.86717059799999996</v>
      </c>
      <c r="M57" s="50">
        <v>59.223174409999999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27.410256409999999</v>
      </c>
      <c r="F58" s="34">
        <v>21.62351031</v>
      </c>
      <c r="G58" s="44">
        <v>138.07605119999999</v>
      </c>
      <c r="H58" s="35">
        <v>-3.31025641</v>
      </c>
      <c r="I58" s="35">
        <v>8.2993469730000005</v>
      </c>
      <c r="J58" s="43">
        <v>15.647699490000001</v>
      </c>
      <c r="K58" s="36">
        <v>-5.56025641</v>
      </c>
      <c r="L58" s="35">
        <v>12.83574834</v>
      </c>
      <c r="M58" s="50">
        <v>19.176105239999998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14.84615385</v>
      </c>
      <c r="F59" s="34">
        <v>11.93417354</v>
      </c>
      <c r="G59" s="44">
        <v>261.8735562</v>
      </c>
      <c r="H59" s="35">
        <v>-2.6961538460000001</v>
      </c>
      <c r="I59" s="35">
        <v>-0.98251490470000002</v>
      </c>
      <c r="J59" s="43">
        <v>52.293227719999997</v>
      </c>
      <c r="K59" s="36">
        <v>-3.596153846</v>
      </c>
      <c r="L59" s="35">
        <v>1.8386580960000001</v>
      </c>
      <c r="M59" s="50">
        <v>60.569709709999998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15.30769231</v>
      </c>
      <c r="F60" s="34">
        <v>17.736737909999999</v>
      </c>
      <c r="G60" s="44">
        <v>241.85172130000001</v>
      </c>
      <c r="H60" s="35">
        <v>-2.1576923080000001</v>
      </c>
      <c r="I60" s="35">
        <v>-0.36925191149999997</v>
      </c>
      <c r="J60" s="43">
        <v>62.302236729999997</v>
      </c>
      <c r="K60" s="36">
        <v>-3.2576923080000002</v>
      </c>
      <c r="L60" s="35">
        <v>2.95304404</v>
      </c>
      <c r="M60" s="50">
        <v>57.137987729999999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20.333333329999999</v>
      </c>
      <c r="F61" s="34">
        <v>14.21237618</v>
      </c>
      <c r="G61" s="44">
        <v>226.37591739999999</v>
      </c>
      <c r="H61" s="35">
        <v>-3.0333333329999999</v>
      </c>
      <c r="I61" s="35">
        <v>-1.109918465</v>
      </c>
      <c r="J61" s="43">
        <v>54.474016689999999</v>
      </c>
      <c r="K61" s="36">
        <v>-4.483333333</v>
      </c>
      <c r="L61" s="35">
        <v>5.0965250360000001</v>
      </c>
      <c r="M61" s="50">
        <v>46.929778720000002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14.743589740000001</v>
      </c>
      <c r="F62" s="34">
        <v>23.240889079999999</v>
      </c>
      <c r="G62" s="44">
        <v>227.769397</v>
      </c>
      <c r="H62" s="35">
        <v>-1.843589744</v>
      </c>
      <c r="I62" s="35">
        <v>1.8376511449999999</v>
      </c>
      <c r="J62" s="43">
        <v>53.410221640000003</v>
      </c>
      <c r="K62" s="36">
        <v>-2.7935897440000002</v>
      </c>
      <c r="L62" s="35">
        <v>5.4485785360000003</v>
      </c>
      <c r="M62" s="50">
        <v>55.839372310000002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20.410256409999999</v>
      </c>
      <c r="F63" s="34">
        <v>38.808772400000002</v>
      </c>
      <c r="G63" s="44">
        <v>143.7056177</v>
      </c>
      <c r="H63" s="35">
        <v>-2.7602564100000002</v>
      </c>
      <c r="I63" s="35">
        <v>16.086290900000002</v>
      </c>
      <c r="J63" s="43">
        <v>17.114196939999999</v>
      </c>
      <c r="K63" s="36">
        <v>-4.1102564099999999</v>
      </c>
      <c r="L63" s="35">
        <v>14.770485750000001</v>
      </c>
      <c r="M63" s="50">
        <v>17.065705950000002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14.15384615</v>
      </c>
      <c r="F64" s="34">
        <v>10.302867839999999</v>
      </c>
      <c r="G64" s="44">
        <v>293.7305369</v>
      </c>
      <c r="H64" s="35">
        <v>-2.3038461539999999</v>
      </c>
      <c r="I64" s="35">
        <v>-1.043459653</v>
      </c>
      <c r="J64" s="43">
        <v>49.450590949999999</v>
      </c>
      <c r="K64" s="36">
        <v>-3.6038461540000002</v>
      </c>
      <c r="L64" s="35">
        <v>0.63670849920000006</v>
      </c>
      <c r="M64" s="50">
        <v>58.75446444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21.025641029999999</v>
      </c>
      <c r="F65" s="34">
        <v>21.358596460000001</v>
      </c>
      <c r="G65" s="44">
        <v>191.93593060000001</v>
      </c>
      <c r="H65" s="35">
        <v>-3.2756410260000002</v>
      </c>
      <c r="I65" s="35">
        <v>3.7450049010000002</v>
      </c>
      <c r="J65" s="43">
        <v>36.756023570000004</v>
      </c>
      <c r="K65" s="36">
        <v>-4.3756410260000003</v>
      </c>
      <c r="L65" s="35">
        <v>9.2993222800000002</v>
      </c>
      <c r="M65" s="50">
        <v>46.331451370000003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12.512820509999999</v>
      </c>
      <c r="F66" s="34">
        <v>13.56483347</v>
      </c>
      <c r="G66" s="44">
        <v>335.54021660000001</v>
      </c>
      <c r="H66" s="35">
        <v>-2.362820513</v>
      </c>
      <c r="I66" s="35">
        <v>2.7125593939999999</v>
      </c>
      <c r="J66" s="43">
        <v>34.887995750000002</v>
      </c>
      <c r="K66" s="36">
        <v>-3.0628205130000001</v>
      </c>
      <c r="L66" s="35">
        <v>4.2904557990000001</v>
      </c>
      <c r="M66" s="50">
        <v>65.866205919999999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15.948717950000001</v>
      </c>
      <c r="F67" s="34">
        <v>13.94138248</v>
      </c>
      <c r="G67" s="44">
        <v>249.23973040000001</v>
      </c>
      <c r="H67" s="35">
        <v>-2.5487179489999998</v>
      </c>
      <c r="I67" s="35">
        <v>-0.98054111190000004</v>
      </c>
      <c r="J67" s="43">
        <v>71.80925517</v>
      </c>
      <c r="K67" s="36">
        <v>-3.3487179490000001</v>
      </c>
      <c r="L67" s="35">
        <v>2.3738834600000001</v>
      </c>
      <c r="M67" s="50">
        <v>60.93998217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22.38461538</v>
      </c>
      <c r="F68" s="34">
        <v>33.54461225</v>
      </c>
      <c r="G68" s="44">
        <v>109.98105959999999</v>
      </c>
      <c r="H68" s="35">
        <v>-2.5346153849999999</v>
      </c>
      <c r="I68" s="35">
        <v>14.612747540000001</v>
      </c>
      <c r="J68" s="43">
        <v>7.6564645880000004</v>
      </c>
      <c r="K68" s="36">
        <v>-5.0846153850000002</v>
      </c>
      <c r="L68" s="35">
        <v>16.083050119999999</v>
      </c>
      <c r="M68" s="50">
        <v>15.10397807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18.666666670000001</v>
      </c>
      <c r="F69" s="34">
        <v>14.32344456</v>
      </c>
      <c r="G69" s="44">
        <v>240.14255589999999</v>
      </c>
      <c r="H69" s="35">
        <v>-2.7166666670000001</v>
      </c>
      <c r="I69" s="35">
        <v>-1.3609749840000001</v>
      </c>
      <c r="J69" s="43">
        <v>60.48472185</v>
      </c>
      <c r="K69" s="36">
        <v>-4.1166666669999996</v>
      </c>
      <c r="L69" s="35">
        <v>4.8683244659999998</v>
      </c>
      <c r="M69" s="50">
        <v>51.516961909999999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12.358974359999999</v>
      </c>
      <c r="F70" s="34">
        <v>10.88207538</v>
      </c>
      <c r="G70" s="44">
        <v>323.42209279999997</v>
      </c>
      <c r="H70" s="35">
        <v>-2.4589743589999999</v>
      </c>
      <c r="I70" s="35">
        <v>0.50639545730000002</v>
      </c>
      <c r="J70" s="43">
        <v>36.971595139999998</v>
      </c>
      <c r="K70" s="36">
        <v>-3.3589743589999999</v>
      </c>
      <c r="L70" s="35">
        <v>2.3765227539999998</v>
      </c>
      <c r="M70" s="50">
        <v>66.336102710000006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23.974358970000001</v>
      </c>
      <c r="F71" s="34">
        <v>30.63800513</v>
      </c>
      <c r="G71" s="44">
        <v>155.52505429999999</v>
      </c>
      <c r="H71" s="35">
        <v>-4.3743589739999997</v>
      </c>
      <c r="I71" s="35">
        <v>10.151307900000001</v>
      </c>
      <c r="J71" s="43">
        <v>25.357961020000001</v>
      </c>
      <c r="K71" s="36">
        <v>-5.6743589740000004</v>
      </c>
      <c r="L71" s="35">
        <v>12.524284010000001</v>
      </c>
      <c r="M71" s="50">
        <v>28.438264490000002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28.53846154</v>
      </c>
      <c r="F72" s="34">
        <v>18.828362389999999</v>
      </c>
      <c r="G72" s="44">
        <v>183.880584</v>
      </c>
      <c r="H72" s="35">
        <v>-3.1384615380000001</v>
      </c>
      <c r="I72" s="35">
        <v>6.8047014969999999</v>
      </c>
      <c r="J72" s="43">
        <v>13.19873039</v>
      </c>
      <c r="K72" s="36">
        <v>-4.4384615380000003</v>
      </c>
      <c r="L72" s="35">
        <v>12.7943631</v>
      </c>
      <c r="M72" s="50">
        <v>30.417678030000001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14.948717950000001</v>
      </c>
      <c r="F73" s="34">
        <v>11.382135590000001</v>
      </c>
      <c r="G73" s="44">
        <v>275.97313009999999</v>
      </c>
      <c r="H73" s="35">
        <v>-2.748717949</v>
      </c>
      <c r="I73" s="35">
        <v>-1.280487256</v>
      </c>
      <c r="J73" s="43">
        <v>54.489004180000002</v>
      </c>
      <c r="K73" s="36">
        <v>-3.5987179490000001</v>
      </c>
      <c r="L73" s="35">
        <v>1.8689887000000001</v>
      </c>
      <c r="M73" s="50">
        <v>64.055108149999995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24.564102559999998</v>
      </c>
      <c r="F74" s="34">
        <v>23.310717560000001</v>
      </c>
      <c r="G74" s="44">
        <v>189.45772059999999</v>
      </c>
      <c r="H74" s="35">
        <v>-4.3641025640000004</v>
      </c>
      <c r="I74" s="35">
        <v>5.4049853570000002</v>
      </c>
      <c r="J74" s="43">
        <v>32.619866340000002</v>
      </c>
      <c r="K74" s="36">
        <v>-5.7141025640000001</v>
      </c>
      <c r="L74" s="35">
        <v>11.003051019999999</v>
      </c>
      <c r="M74" s="50">
        <v>41.180037140000003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16.358974360000001</v>
      </c>
      <c r="F75" s="34">
        <v>26.958075940000001</v>
      </c>
      <c r="G75" s="44">
        <v>209.55846840000001</v>
      </c>
      <c r="H75" s="35">
        <v>-2.1589743590000001</v>
      </c>
      <c r="I75" s="35">
        <v>3.8678294790000001</v>
      </c>
      <c r="J75" s="43">
        <v>44.463748699999996</v>
      </c>
      <c r="K75" s="36">
        <v>-3.558974359</v>
      </c>
      <c r="L75" s="35">
        <v>8.4233317989999996</v>
      </c>
      <c r="M75" s="50">
        <v>52.21578521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18.641025639999999</v>
      </c>
      <c r="F76" s="34">
        <v>31.621303260000001</v>
      </c>
      <c r="G76" s="44">
        <v>170.68622880000001</v>
      </c>
      <c r="H76" s="35">
        <v>-2.7410256409999998</v>
      </c>
      <c r="I76" s="35">
        <v>8.6640566900000007</v>
      </c>
      <c r="J76" s="43">
        <v>32.439330470000002</v>
      </c>
      <c r="K76" s="36">
        <v>-4.1410256409999997</v>
      </c>
      <c r="L76" s="35">
        <v>10.506644639999999</v>
      </c>
      <c r="M76" s="50">
        <v>35.103917920000001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27.410256409999999</v>
      </c>
      <c r="F77" s="34">
        <v>20.272336719999998</v>
      </c>
      <c r="G77" s="44">
        <v>190.85921970000001</v>
      </c>
      <c r="H77" s="35">
        <v>-4.1102564099999999</v>
      </c>
      <c r="I77" s="35">
        <v>5.9566206519999998</v>
      </c>
      <c r="J77" s="43">
        <v>14.8849248</v>
      </c>
      <c r="K77" s="36">
        <v>-5.06025641</v>
      </c>
      <c r="L77" s="35">
        <v>12.173884729999999</v>
      </c>
      <c r="M77" s="50">
        <v>33.54450215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17.128205130000001</v>
      </c>
      <c r="F78" s="34">
        <v>16.479381610000001</v>
      </c>
      <c r="G78" s="44">
        <v>239.63173069999999</v>
      </c>
      <c r="H78" s="35">
        <v>-2.4782051279999999</v>
      </c>
      <c r="I78" s="35">
        <v>-1.2780351169999999</v>
      </c>
      <c r="J78" s="43">
        <v>62.247508400000001</v>
      </c>
      <c r="K78" s="36">
        <v>-3.9282051280000001</v>
      </c>
      <c r="L78" s="35">
        <v>4.379756306</v>
      </c>
      <c r="M78" s="50">
        <v>53.26151728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16.282051280000001</v>
      </c>
      <c r="F79" s="34">
        <v>32.401923549999999</v>
      </c>
      <c r="G79" s="44">
        <v>190.9039703</v>
      </c>
      <c r="H79" s="35">
        <v>-2.8320512820000001</v>
      </c>
      <c r="I79" s="35">
        <v>8.4035628469999999</v>
      </c>
      <c r="J79" s="43">
        <v>34.973249899999999</v>
      </c>
      <c r="K79" s="36">
        <v>-3.6320512819999999</v>
      </c>
      <c r="L79" s="35">
        <v>9.7222132830000003</v>
      </c>
      <c r="M79" s="50">
        <v>38.952254670000002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29.974358970000001</v>
      </c>
      <c r="F80" s="34">
        <v>16.909418840000001</v>
      </c>
      <c r="G80" s="44">
        <v>162.57934660000001</v>
      </c>
      <c r="H80" s="35">
        <v>-2.424358974</v>
      </c>
      <c r="I80" s="35">
        <v>6.4746202759999996</v>
      </c>
      <c r="J80" s="43">
        <v>14.63811405</v>
      </c>
      <c r="K80" s="36">
        <v>-5.1243589739999997</v>
      </c>
      <c r="L80" s="35">
        <v>12.85026534</v>
      </c>
      <c r="M80" s="50">
        <v>23.696173099999999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14.84615385</v>
      </c>
      <c r="F81" s="34">
        <v>26.735899509999999</v>
      </c>
      <c r="G81" s="44">
        <v>213.3434579</v>
      </c>
      <c r="H81" s="35">
        <v>-2.1461538459999998</v>
      </c>
      <c r="I81" s="35">
        <v>3.8021312100000002</v>
      </c>
      <c r="J81" s="43">
        <v>42.726604739999999</v>
      </c>
      <c r="K81" s="36">
        <v>-3.2961538460000002</v>
      </c>
      <c r="L81" s="35">
        <v>6.288888966</v>
      </c>
      <c r="M81" s="50">
        <v>47.978424130000001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21.179487179999999</v>
      </c>
      <c r="F82" s="34">
        <v>15.72335502</v>
      </c>
      <c r="G82" s="44">
        <v>211.49904230000001</v>
      </c>
      <c r="H82" s="35">
        <v>-2.9294871790000001</v>
      </c>
      <c r="I82" s="35">
        <v>1.259525091</v>
      </c>
      <c r="J82" s="43">
        <v>41.341598830000002</v>
      </c>
      <c r="K82" s="36">
        <v>-4.3794871789999998</v>
      </c>
      <c r="L82" s="35">
        <v>7.6900902579999997</v>
      </c>
      <c r="M82" s="50">
        <v>42.076078780000003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15.84615385</v>
      </c>
      <c r="F83" s="34">
        <v>26.128200920000001</v>
      </c>
      <c r="G83" s="44">
        <v>200.983193</v>
      </c>
      <c r="H83" s="35">
        <v>-2.2461538459999999</v>
      </c>
      <c r="I83" s="35">
        <v>3.9852164170000002</v>
      </c>
      <c r="J83" s="43">
        <v>40.094969300000002</v>
      </c>
      <c r="K83" s="36">
        <v>-3.3961538459999998</v>
      </c>
      <c r="L83" s="35">
        <v>6.8077312369999996</v>
      </c>
      <c r="M83" s="50">
        <v>42.046479439999999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17.205128210000002</v>
      </c>
      <c r="F84" s="34">
        <v>17.426426859999999</v>
      </c>
      <c r="G84" s="44">
        <v>222.19984740000001</v>
      </c>
      <c r="H84" s="35">
        <v>-2.3551282050000002</v>
      </c>
      <c r="I84" s="35">
        <v>-0.2571530098</v>
      </c>
      <c r="J84" s="43">
        <v>55.420669699999998</v>
      </c>
      <c r="K84" s="36">
        <v>-3.8551282050000002</v>
      </c>
      <c r="L84" s="35">
        <v>4.8798874149999998</v>
      </c>
      <c r="M84" s="50">
        <v>53.39362491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25.46153846</v>
      </c>
      <c r="F85" s="34">
        <v>22.688163410000001</v>
      </c>
      <c r="G85" s="44">
        <v>178.75552200000001</v>
      </c>
      <c r="H85" s="35">
        <v>-4.5115384619999999</v>
      </c>
      <c r="I85" s="35">
        <v>5.9934090219999998</v>
      </c>
      <c r="J85" s="43">
        <v>26.377010049999999</v>
      </c>
      <c r="K85" s="36">
        <v>-5.7615384619999999</v>
      </c>
      <c r="L85" s="35">
        <v>11.85066162</v>
      </c>
      <c r="M85" s="50">
        <v>37.728647129999999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21.512820510000001</v>
      </c>
      <c r="F86" s="34">
        <v>29.29870923</v>
      </c>
      <c r="G86" s="44">
        <v>172.79738699999999</v>
      </c>
      <c r="H86" s="35">
        <v>-3.462820513</v>
      </c>
      <c r="I86" s="35">
        <v>7.9048438709999997</v>
      </c>
      <c r="J86" s="43">
        <v>28.15324043</v>
      </c>
      <c r="K86" s="36">
        <v>-4.7628205130000003</v>
      </c>
      <c r="L86" s="35">
        <v>10.77353989</v>
      </c>
      <c r="M86" s="50">
        <v>36.090022789999999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20.051282050000001</v>
      </c>
      <c r="F87" s="34">
        <v>23.582871799999999</v>
      </c>
      <c r="G87" s="44">
        <v>188.45652580000001</v>
      </c>
      <c r="H87" s="35">
        <v>-3.3512820510000001</v>
      </c>
      <c r="I87" s="35">
        <v>5.0148355630000001</v>
      </c>
      <c r="J87" s="43">
        <v>32.122529479999997</v>
      </c>
      <c r="K87" s="36">
        <v>-4.3512820510000001</v>
      </c>
      <c r="L87" s="35">
        <v>9.8321009779999997</v>
      </c>
      <c r="M87" s="50">
        <v>39.199729910000002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15.23076923</v>
      </c>
      <c r="F88" s="34">
        <v>23.428425619999999</v>
      </c>
      <c r="G88" s="44">
        <v>221.63843059999999</v>
      </c>
      <c r="H88" s="35">
        <v>-2.1807692310000002</v>
      </c>
      <c r="I88" s="35">
        <v>2.4270023150000002</v>
      </c>
      <c r="J88" s="43">
        <v>52.041386539999998</v>
      </c>
      <c r="K88" s="36">
        <v>-3.230769231</v>
      </c>
      <c r="L88" s="35">
        <v>6.4912528800000002</v>
      </c>
      <c r="M88" s="50">
        <v>54.041761870000002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26.38461538</v>
      </c>
      <c r="F89" s="34">
        <v>26.21961623</v>
      </c>
      <c r="G89" s="44">
        <v>137.22083280000001</v>
      </c>
      <c r="H89" s="35">
        <v>-3.134615385</v>
      </c>
      <c r="I89" s="35">
        <v>10.63740262</v>
      </c>
      <c r="J89" s="43">
        <v>17.668130049999998</v>
      </c>
      <c r="K89" s="36">
        <v>-5.634615385</v>
      </c>
      <c r="L89" s="35">
        <v>13.503346820000001</v>
      </c>
      <c r="M89" s="50">
        <v>20.82023933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12.20512821</v>
      </c>
      <c r="F90" s="34">
        <v>23.70259158</v>
      </c>
      <c r="G90" s="44">
        <v>233.0293102</v>
      </c>
      <c r="H90" s="35">
        <v>-1.655128205</v>
      </c>
      <c r="I90" s="35">
        <v>2.0894990290000002</v>
      </c>
      <c r="J90" s="43">
        <v>40.427925190000003</v>
      </c>
      <c r="K90" s="36">
        <v>-2.5051282050000001</v>
      </c>
      <c r="L90" s="35">
        <v>5.630581029</v>
      </c>
      <c r="M90" s="50">
        <v>51.452265599999997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20.69230769</v>
      </c>
      <c r="F91" s="34">
        <v>38.450666089999999</v>
      </c>
      <c r="G91" s="44">
        <v>127.0760361</v>
      </c>
      <c r="H91" s="35">
        <v>-2.3423076919999999</v>
      </c>
      <c r="I91" s="35">
        <v>16.78703028</v>
      </c>
      <c r="J91" s="43">
        <v>13.89899351</v>
      </c>
      <c r="K91" s="36">
        <v>-4.3923076920000002</v>
      </c>
      <c r="L91" s="35">
        <v>16.118159639999998</v>
      </c>
      <c r="M91" s="50">
        <v>15.580110579999999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15.256410259999999</v>
      </c>
      <c r="F92" s="34">
        <v>13.95398086</v>
      </c>
      <c r="G92" s="44">
        <v>259.89531110000001</v>
      </c>
      <c r="H92" s="35">
        <v>-2.6064102560000002</v>
      </c>
      <c r="I92" s="35">
        <v>-1.493573509</v>
      </c>
      <c r="J92" s="43">
        <v>62.484960370000003</v>
      </c>
      <c r="K92" s="36">
        <v>-3.7564102560000001</v>
      </c>
      <c r="L92" s="35">
        <v>2.8878365170000002</v>
      </c>
      <c r="M92" s="50">
        <v>62.615350309999997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26.84615385</v>
      </c>
      <c r="F93" s="34">
        <v>20.816514040000001</v>
      </c>
      <c r="G93" s="44">
        <v>162.2143082</v>
      </c>
      <c r="H93" s="35">
        <v>-3.4461538460000001</v>
      </c>
      <c r="I93" s="35">
        <v>7.534647154</v>
      </c>
      <c r="J93" s="43">
        <v>15.38318948</v>
      </c>
      <c r="K93" s="36">
        <v>-5.3961538459999998</v>
      </c>
      <c r="L93" s="35">
        <v>12.843296410000001</v>
      </c>
      <c r="M93" s="50">
        <v>24.25123232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28.92307692</v>
      </c>
      <c r="F94" s="34">
        <v>13.31443112</v>
      </c>
      <c r="G94" s="44">
        <v>138.83650080000001</v>
      </c>
      <c r="H94" s="35">
        <v>-2.4730769229999998</v>
      </c>
      <c r="I94" s="35">
        <v>4.905755021</v>
      </c>
      <c r="J94" s="43">
        <v>16.285780509999999</v>
      </c>
      <c r="K94" s="36">
        <v>-5.673076923</v>
      </c>
      <c r="L94" s="35">
        <v>10.6753084</v>
      </c>
      <c r="M94" s="50">
        <v>24.713339250000001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25.487179489999999</v>
      </c>
      <c r="F95" s="34">
        <v>20.943930649999999</v>
      </c>
      <c r="G95" s="44">
        <v>193.7207937</v>
      </c>
      <c r="H95" s="35">
        <v>-4.1871794869999999</v>
      </c>
      <c r="I95" s="35">
        <v>5.1128950829999997</v>
      </c>
      <c r="J95" s="43">
        <v>22.580837630000001</v>
      </c>
      <c r="K95" s="36">
        <v>-5.6871794869999999</v>
      </c>
      <c r="L95" s="35">
        <v>11.3557801</v>
      </c>
      <c r="M95" s="50">
        <v>38.533683920000001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15.66666667</v>
      </c>
      <c r="F96" s="34">
        <v>34.372729909999997</v>
      </c>
      <c r="G96" s="44">
        <v>187.82435509999999</v>
      </c>
      <c r="H96" s="35">
        <v>-2.6166666670000001</v>
      </c>
      <c r="I96" s="35">
        <v>8.1370081509999999</v>
      </c>
      <c r="J96" s="43">
        <v>37.858456150000002</v>
      </c>
      <c r="K96" s="36">
        <v>-3.9166666669999999</v>
      </c>
      <c r="L96" s="35">
        <v>9.8155275910000004</v>
      </c>
      <c r="M96" s="50">
        <v>40.37771351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23.61538462</v>
      </c>
      <c r="F97" s="34">
        <v>35.498653660000002</v>
      </c>
      <c r="G97" s="44">
        <v>103.129773</v>
      </c>
      <c r="H97" s="35">
        <v>-2.5153846149999999</v>
      </c>
      <c r="I97" s="35">
        <v>14.694910849999999</v>
      </c>
      <c r="J97" s="43">
        <v>11.36216331</v>
      </c>
      <c r="K97" s="36">
        <v>-5.2653846150000003</v>
      </c>
      <c r="L97" s="35">
        <v>16.78158869</v>
      </c>
      <c r="M97" s="50">
        <v>15.262728429999999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21.07692308</v>
      </c>
      <c r="F98" s="34">
        <v>35.907376710000001</v>
      </c>
      <c r="G98" s="44">
        <v>118.03144450000001</v>
      </c>
      <c r="H98" s="35">
        <v>-2.326923077</v>
      </c>
      <c r="I98" s="35">
        <v>15.98543755</v>
      </c>
      <c r="J98" s="43">
        <v>10.715233339999999</v>
      </c>
      <c r="K98" s="36">
        <v>-4.326923077</v>
      </c>
      <c r="L98" s="35">
        <v>16.21245304</v>
      </c>
      <c r="M98" s="50">
        <v>17.35694341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10.974358970000001</v>
      </c>
      <c r="F99" s="34">
        <v>29.112239639999999</v>
      </c>
      <c r="G99" s="44">
        <v>245.7450431</v>
      </c>
      <c r="H99" s="35">
        <v>-1.5243589740000001</v>
      </c>
      <c r="I99" s="35">
        <v>4.1803358130000001</v>
      </c>
      <c r="J99" s="43">
        <v>36.746444279999999</v>
      </c>
      <c r="K99" s="36">
        <v>-2.0743589739999999</v>
      </c>
      <c r="L99" s="35">
        <v>8.1807610559999997</v>
      </c>
      <c r="M99" s="50">
        <v>46.560946659999999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28.84615385</v>
      </c>
      <c r="F100" s="34">
        <v>16.530294659999999</v>
      </c>
      <c r="G100" s="44">
        <v>147.1775797</v>
      </c>
      <c r="H100" s="35">
        <v>-2.7961538460000002</v>
      </c>
      <c r="I100" s="35">
        <v>6.395690578</v>
      </c>
      <c r="J100" s="43">
        <v>14.63787056</v>
      </c>
      <c r="K100" s="36">
        <v>-5.2961538460000002</v>
      </c>
      <c r="L100" s="35">
        <v>12.054958389999999</v>
      </c>
      <c r="M100" s="50">
        <v>23.02202827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23.717948719999999</v>
      </c>
      <c r="F101" s="34">
        <v>23.957277980000001</v>
      </c>
      <c r="G101" s="44">
        <v>159.02183669999999</v>
      </c>
      <c r="H101" s="35">
        <v>-3.767948718</v>
      </c>
      <c r="I101" s="35">
        <v>7.1545711350000003</v>
      </c>
      <c r="J101" s="43">
        <v>23.562298030000001</v>
      </c>
      <c r="K101" s="36">
        <v>-5.4679487179999997</v>
      </c>
      <c r="L101" s="35">
        <v>11.9016898</v>
      </c>
      <c r="M101" s="50">
        <v>29.80408285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16.025641029999999</v>
      </c>
      <c r="F102" s="34">
        <v>13.92588327</v>
      </c>
      <c r="G102" s="44">
        <v>256.28829209999998</v>
      </c>
      <c r="H102" s="35">
        <v>-2.9256410260000001</v>
      </c>
      <c r="I102" s="35">
        <v>-1.228140139</v>
      </c>
      <c r="J102" s="43">
        <v>68.863657559999993</v>
      </c>
      <c r="K102" s="36">
        <v>-3.6256410259999998</v>
      </c>
      <c r="L102" s="35">
        <v>3.3868364579999999</v>
      </c>
      <c r="M102" s="50">
        <v>65.368778349999999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27.897435900000001</v>
      </c>
      <c r="F103" s="35">
        <v>19.006218690000001</v>
      </c>
      <c r="G103" s="18">
        <v>130.38923320000001</v>
      </c>
      <c r="H103" s="47">
        <v>-2.4974358969999999</v>
      </c>
      <c r="I103" s="48">
        <v>6.9341802890000004</v>
      </c>
      <c r="J103" s="49">
        <v>16.31622454</v>
      </c>
      <c r="K103" s="47">
        <v>-5.3974358970000003</v>
      </c>
      <c r="L103" s="48">
        <v>11.935208250000001</v>
      </c>
      <c r="M103" s="51">
        <v>22.24302544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19.282051280000001</v>
      </c>
      <c r="F104" s="46">
        <v>18.826277900000001</v>
      </c>
      <c r="G104" s="45">
        <v>214.43248800000001</v>
      </c>
      <c r="H104" s="47">
        <v>-2.3320512820000001</v>
      </c>
      <c r="I104" s="48">
        <v>0.68681537680000004</v>
      </c>
      <c r="J104" s="49">
        <v>48.7078974</v>
      </c>
      <c r="K104" s="47">
        <v>-3.6820512820000002</v>
      </c>
      <c r="L104" s="48">
        <v>7.0199136930000003</v>
      </c>
      <c r="M104" s="51">
        <v>47.536829179999998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28.128205130000001</v>
      </c>
      <c r="F105" s="46">
        <v>22.41094433</v>
      </c>
      <c r="G105" s="45">
        <v>126.88298159999999</v>
      </c>
      <c r="H105" s="47">
        <v>-2.6282051279999998</v>
      </c>
      <c r="I105" s="48">
        <v>9.2934745230000004</v>
      </c>
      <c r="J105" s="49">
        <v>16.821187739999999</v>
      </c>
      <c r="K105" s="47">
        <v>-5.1782051280000001</v>
      </c>
      <c r="L105" s="48">
        <v>12.403432410000001</v>
      </c>
      <c r="M105" s="51">
        <v>18.215430470000001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12.974358970000001</v>
      </c>
      <c r="F106" s="46">
        <v>13.701326659999999</v>
      </c>
      <c r="G106" s="45">
        <v>310.89084960000002</v>
      </c>
      <c r="H106" s="47">
        <v>-2.5743589739999999</v>
      </c>
      <c r="I106" s="48">
        <v>1.7042143750000001</v>
      </c>
      <c r="J106" s="49">
        <v>35.00227434</v>
      </c>
      <c r="K106" s="47">
        <v>-3.3243589739999999</v>
      </c>
      <c r="L106" s="48">
        <v>3.7679047510000001</v>
      </c>
      <c r="M106" s="51">
        <v>58.67369944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12.8974359</v>
      </c>
      <c r="F107" s="46">
        <v>12.769706429999999</v>
      </c>
      <c r="G107" s="45">
        <v>296.83643660000001</v>
      </c>
      <c r="H107" s="47">
        <v>-1.9974358969999999</v>
      </c>
      <c r="I107" s="48">
        <v>0.62003165019999995</v>
      </c>
      <c r="J107" s="49">
        <v>37.425875169999998</v>
      </c>
      <c r="K107" s="47">
        <v>-3.3974358969999998</v>
      </c>
      <c r="L107" s="48">
        <v>2.1734415130000002</v>
      </c>
      <c r="M107" s="51">
        <v>58.888010299999998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14.30769231</v>
      </c>
      <c r="F108" s="46">
        <v>10.96111679</v>
      </c>
      <c r="G108" s="45">
        <v>263.40896140000001</v>
      </c>
      <c r="H108" s="47">
        <v>-2.2076923079999999</v>
      </c>
      <c r="I108" s="48">
        <v>-1.860731506</v>
      </c>
      <c r="J108" s="49">
        <v>56.84413996</v>
      </c>
      <c r="K108" s="47">
        <v>-3.807692308</v>
      </c>
      <c r="L108" s="48">
        <v>0.57535619739999999</v>
      </c>
      <c r="M108" s="51">
        <v>64.040376330000001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DD09F0A-895B-4F20-89B2-D42A84F0B87E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238DB50-C565-4218-B4DA-5C7BCAE9059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F95A14B5-B2F0-4D1E-98F6-57B9FD243FA1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545A9602-2682-4B57-928C-7E2ACA5D075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B159AAB7-FF03-4DFF-9982-84790CB04926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84EE3A9-A4B7-4C39-A28B-9CDF2AF78304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33E9EA2E-910B-4A49-9D45-71C6DDE61868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A80DF24-4F94-429F-B600-30643712D8E0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0B3BFF99-2AFB-428D-85F2-143A7B1219F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9280055C-58E7-45A3-B6DB-1699D34976A8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A39DCE6B-644F-4110-882E-D95A47E90EF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A6984FA-4E94-45D3-ABA7-2C8C4263913F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22.796167605025701</v>
      </c>
      <c r="F3" s="34">
        <f t="shared" si="0"/>
        <v>29.192846618286406</v>
      </c>
      <c r="G3" s="53">
        <f t="shared" si="0"/>
        <v>189.22779801421154</v>
      </c>
      <c r="H3" s="34">
        <f t="shared" si="0"/>
        <v>-2.9903290501067925</v>
      </c>
      <c r="I3" s="34">
        <f t="shared" si="0"/>
        <v>13.48733041380283</v>
      </c>
      <c r="J3" s="52">
        <f t="shared" si="0"/>
        <v>6.6444651032311937</v>
      </c>
      <c r="K3" s="34">
        <f t="shared" si="0"/>
        <v>-3.8481793101067931</v>
      </c>
      <c r="L3" s="34">
        <f t="shared" si="0"/>
        <v>26.90662054695515</v>
      </c>
      <c r="M3" s="52">
        <f t="shared" si="0"/>
        <v>38.592517683291987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14.051282049999999</v>
      </c>
      <c r="F4" s="34">
        <v>15.926423290000001</v>
      </c>
      <c r="G4" s="44">
        <v>323.73712970000003</v>
      </c>
      <c r="H4" s="35">
        <v>-1.751282051</v>
      </c>
      <c r="I4" s="35">
        <v>11.358444179999999</v>
      </c>
      <c r="J4" s="43">
        <v>14.465499469999999</v>
      </c>
      <c r="K4" s="36">
        <v>-2.3512820510000001</v>
      </c>
      <c r="L4" s="35">
        <v>27.063604900000001</v>
      </c>
      <c r="M4" s="50">
        <v>65.924422500000006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14.92307692</v>
      </c>
      <c r="F5" s="34">
        <v>15.93263964</v>
      </c>
      <c r="G5" s="44">
        <v>301.11040170000001</v>
      </c>
      <c r="H5" s="35">
        <v>-2.0730769229999999</v>
      </c>
      <c r="I5" s="35">
        <v>11.07383772</v>
      </c>
      <c r="J5" s="43">
        <v>8.3988318230000001</v>
      </c>
      <c r="K5" s="36">
        <v>-2.5230769230000001</v>
      </c>
      <c r="L5" s="35">
        <v>26.925027140000001</v>
      </c>
      <c r="M5" s="50">
        <v>60.428280700000002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16.512820510000001</v>
      </c>
      <c r="F6" s="34">
        <v>19.50312473</v>
      </c>
      <c r="G6" s="44">
        <v>261.79067550000002</v>
      </c>
      <c r="H6" s="35">
        <v>-1.462820513</v>
      </c>
      <c r="I6" s="35">
        <v>12.991228850000001</v>
      </c>
      <c r="J6" s="43">
        <v>12.58745641</v>
      </c>
      <c r="K6" s="36">
        <v>-1.662820513</v>
      </c>
      <c r="L6" s="35">
        <v>28.400421130000002</v>
      </c>
      <c r="M6" s="50">
        <v>59.618639989999998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15.820512819999999</v>
      </c>
      <c r="F7" s="34">
        <v>46.22477825</v>
      </c>
      <c r="G7" s="44">
        <v>228.7721324</v>
      </c>
      <c r="H7" s="35">
        <v>-2.8705128210000002</v>
      </c>
      <c r="I7" s="35">
        <v>25.072537830000002</v>
      </c>
      <c r="J7" s="43">
        <v>1.1937547639999999</v>
      </c>
      <c r="K7" s="36">
        <v>-2.8705128210000002</v>
      </c>
      <c r="L7" s="35">
        <v>33.539041349999998</v>
      </c>
      <c r="M7" s="50">
        <v>57.693764659999999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19.61538462</v>
      </c>
      <c r="F8" s="34">
        <v>33.19870298</v>
      </c>
      <c r="G8" s="44">
        <v>201.3645099</v>
      </c>
      <c r="H8" s="35">
        <v>-2.9153846149999998</v>
      </c>
      <c r="I8" s="35">
        <v>16.11934282</v>
      </c>
      <c r="J8" s="43">
        <v>5.6855919400000001</v>
      </c>
      <c r="K8" s="36">
        <v>-3.1653846149999998</v>
      </c>
      <c r="L8" s="35">
        <v>29.277055470000001</v>
      </c>
      <c r="M8" s="50">
        <v>39.342691860000002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14.07692308</v>
      </c>
      <c r="F9" s="34">
        <v>17.052815850000002</v>
      </c>
      <c r="G9" s="44">
        <v>336.36374799999999</v>
      </c>
      <c r="H9" s="35">
        <v>-1.776923077</v>
      </c>
      <c r="I9" s="35">
        <v>11.68341719</v>
      </c>
      <c r="J9" s="43">
        <v>16.31801076</v>
      </c>
      <c r="K9" s="36">
        <v>-2.5269230770000002</v>
      </c>
      <c r="L9" s="35">
        <v>28.480353699999998</v>
      </c>
      <c r="M9" s="50">
        <v>62.097138129999998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18.948717949999999</v>
      </c>
      <c r="F10" s="34">
        <v>19.50684</v>
      </c>
      <c r="G10" s="44">
        <v>254.33060280000001</v>
      </c>
      <c r="H10" s="35">
        <v>-1.1487179489999999</v>
      </c>
      <c r="I10" s="35">
        <v>12.70399222</v>
      </c>
      <c r="J10" s="43">
        <v>13.865295679999999</v>
      </c>
      <c r="K10" s="36">
        <v>-1.9487179489999999</v>
      </c>
      <c r="L10" s="35">
        <v>27.671636150000001</v>
      </c>
      <c r="M10" s="50">
        <v>56.794366949999997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14.717948720000001</v>
      </c>
      <c r="F11" s="34">
        <v>21.544792220000001</v>
      </c>
      <c r="G11" s="44">
        <v>277.1274871</v>
      </c>
      <c r="H11" s="35">
        <v>-2.2179487180000002</v>
      </c>
      <c r="I11" s="35">
        <v>14.49936728</v>
      </c>
      <c r="J11" s="43">
        <v>1.3969040880000001</v>
      </c>
      <c r="K11" s="36">
        <v>-2.5679487179999998</v>
      </c>
      <c r="L11" s="35">
        <v>25.61001267</v>
      </c>
      <c r="M11" s="50">
        <v>53.613633249999999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16.128205130000001</v>
      </c>
      <c r="F12" s="34">
        <v>18.986386670000002</v>
      </c>
      <c r="G12" s="44">
        <v>267.8605814</v>
      </c>
      <c r="H12" s="35">
        <v>-2.3782051279999998</v>
      </c>
      <c r="I12" s="35">
        <v>12.46383773</v>
      </c>
      <c r="J12" s="43">
        <v>2.7931696260000001</v>
      </c>
      <c r="K12" s="36">
        <v>-2.4782051279999999</v>
      </c>
      <c r="L12" s="35">
        <v>24.640909690000001</v>
      </c>
      <c r="M12" s="50">
        <v>51.921183319999997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13.512820509999999</v>
      </c>
      <c r="F13" s="34">
        <v>23.005302919999998</v>
      </c>
      <c r="G13" s="44">
        <v>326.8272614</v>
      </c>
      <c r="H13" s="35">
        <v>-2.0128205129999999</v>
      </c>
      <c r="I13" s="35">
        <v>16.846353229999998</v>
      </c>
      <c r="J13" s="43">
        <v>5.2156781270000003</v>
      </c>
      <c r="K13" s="36">
        <v>-2.5128205129999999</v>
      </c>
      <c r="L13" s="35">
        <v>29.506104929999999</v>
      </c>
      <c r="M13" s="50">
        <v>67.615458079999996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11.8974359</v>
      </c>
      <c r="F14" s="34">
        <v>16.109821029999999</v>
      </c>
      <c r="G14" s="44">
        <v>358.22653029999998</v>
      </c>
      <c r="H14" s="35">
        <v>-1.847435897</v>
      </c>
      <c r="I14" s="35">
        <v>12.97027102</v>
      </c>
      <c r="J14" s="43">
        <v>16.980651049999999</v>
      </c>
      <c r="K14" s="36">
        <v>-1.897435897</v>
      </c>
      <c r="L14" s="35">
        <v>27.571670730000001</v>
      </c>
      <c r="M14" s="50">
        <v>57.06275376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31.333333329999999</v>
      </c>
      <c r="F15" s="34">
        <v>20.636026579999999</v>
      </c>
      <c r="G15" s="44">
        <v>147.08510810000001</v>
      </c>
      <c r="H15" s="35">
        <v>-3.483333333</v>
      </c>
      <c r="I15" s="35">
        <v>5.8870854330000002</v>
      </c>
      <c r="J15" s="43">
        <v>10.62609973</v>
      </c>
      <c r="K15" s="36">
        <v>-4.8833333330000004</v>
      </c>
      <c r="L15" s="35">
        <v>20.718991750000001</v>
      </c>
      <c r="M15" s="50">
        <v>30.623319769999998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21.256410259999999</v>
      </c>
      <c r="F16" s="34">
        <v>43.139765519999997</v>
      </c>
      <c r="G16" s="44">
        <v>173.91138649999999</v>
      </c>
      <c r="H16" s="35">
        <v>-4.0064102559999997</v>
      </c>
      <c r="I16" s="35">
        <v>21.878097180000001</v>
      </c>
      <c r="J16" s="43">
        <v>-0.47948787339999999</v>
      </c>
      <c r="K16" s="36">
        <v>-4.7064102559999998</v>
      </c>
      <c r="L16" s="35">
        <v>29.93780521</v>
      </c>
      <c r="M16" s="50">
        <v>28.032465699999999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17.92307692</v>
      </c>
      <c r="F17" s="34">
        <v>27.105836279999998</v>
      </c>
      <c r="G17" s="44">
        <v>229.1036273</v>
      </c>
      <c r="H17" s="35">
        <v>-1.8730769229999999</v>
      </c>
      <c r="I17" s="35">
        <v>14.594218550000001</v>
      </c>
      <c r="J17" s="43">
        <v>8.7258904749999999</v>
      </c>
      <c r="K17" s="36">
        <v>-2.173076923</v>
      </c>
      <c r="L17" s="35">
        <v>30.186958520000001</v>
      </c>
      <c r="M17" s="50">
        <v>45.715569180000003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19.61538462</v>
      </c>
      <c r="F18" s="34">
        <v>23.211006999999999</v>
      </c>
      <c r="G18" s="44">
        <v>216.89011429999999</v>
      </c>
      <c r="H18" s="35">
        <v>-1.865384615</v>
      </c>
      <c r="I18" s="35">
        <v>12.64581549</v>
      </c>
      <c r="J18" s="43">
        <v>11.409888410000001</v>
      </c>
      <c r="K18" s="36">
        <v>-2.1653846149999998</v>
      </c>
      <c r="L18" s="35">
        <v>26.801862079999999</v>
      </c>
      <c r="M18" s="50">
        <v>44.809178160000002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15.487179490000001</v>
      </c>
      <c r="F19" s="34">
        <v>13.23959492</v>
      </c>
      <c r="G19" s="44">
        <v>292.33317970000002</v>
      </c>
      <c r="H19" s="35">
        <v>-1.9871794869999999</v>
      </c>
      <c r="I19" s="35">
        <v>9.7960433130000002</v>
      </c>
      <c r="J19" s="43">
        <v>8.8392954209999992</v>
      </c>
      <c r="K19" s="36">
        <v>-2.537179487</v>
      </c>
      <c r="L19" s="35">
        <v>23.212288869999998</v>
      </c>
      <c r="M19" s="50">
        <v>61.760973399999997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17.23076923</v>
      </c>
      <c r="F20" s="34">
        <v>47.633612659999997</v>
      </c>
      <c r="G20" s="44">
        <v>191.61790429999999</v>
      </c>
      <c r="H20" s="35">
        <v>-2.7807692309999998</v>
      </c>
      <c r="I20" s="35">
        <v>25.149259449999999</v>
      </c>
      <c r="J20" s="43">
        <v>-1.6447870229999999</v>
      </c>
      <c r="K20" s="36">
        <v>-2.980769231</v>
      </c>
      <c r="L20" s="35">
        <v>32.564659570000003</v>
      </c>
      <c r="M20" s="50">
        <v>34.992270449999999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12.717948720000001</v>
      </c>
      <c r="F21" s="34">
        <v>28.558581279999999</v>
      </c>
      <c r="G21" s="44">
        <v>297.49461819999999</v>
      </c>
      <c r="H21" s="35">
        <v>-1.817948718</v>
      </c>
      <c r="I21" s="35">
        <v>18.362587810000001</v>
      </c>
      <c r="J21" s="43">
        <v>-4.7271503289999997</v>
      </c>
      <c r="K21" s="36">
        <v>-2.017948718</v>
      </c>
      <c r="L21" s="35">
        <v>29.71243084</v>
      </c>
      <c r="M21" s="50">
        <v>59.403759649999998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12.79487179</v>
      </c>
      <c r="F22" s="34">
        <v>16.178505730000001</v>
      </c>
      <c r="G22" s="44">
        <v>348.7115235</v>
      </c>
      <c r="H22" s="35">
        <v>-2.094871795</v>
      </c>
      <c r="I22" s="35">
        <v>11.978812960000001</v>
      </c>
      <c r="J22" s="43">
        <v>17.171660129999999</v>
      </c>
      <c r="K22" s="36">
        <v>-2.3948717949999998</v>
      </c>
      <c r="L22" s="35">
        <v>27.54926403</v>
      </c>
      <c r="M22" s="50">
        <v>59.295875000000002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30.92307692</v>
      </c>
      <c r="F23" s="34">
        <v>26.563633410000001</v>
      </c>
      <c r="G23" s="44">
        <v>166.70543499999999</v>
      </c>
      <c r="H23" s="35">
        <v>-3.0730769229999999</v>
      </c>
      <c r="I23" s="35">
        <v>7.2557011019999997</v>
      </c>
      <c r="J23" s="43">
        <v>18.547226080000002</v>
      </c>
      <c r="K23" s="36">
        <v>-5.0730769230000003</v>
      </c>
      <c r="L23" s="35">
        <v>23.992019119999998</v>
      </c>
      <c r="M23" s="50">
        <v>42.382880499999999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16.84615385</v>
      </c>
      <c r="F24" s="34">
        <v>26.254909519999998</v>
      </c>
      <c r="G24" s="44">
        <v>248.67479979999999</v>
      </c>
      <c r="H24" s="35">
        <v>-2.346153846</v>
      </c>
      <c r="I24" s="35">
        <v>14.78611269</v>
      </c>
      <c r="J24" s="43">
        <v>6.8782685490000004</v>
      </c>
      <c r="K24" s="36">
        <v>-2.846153846</v>
      </c>
      <c r="L24" s="35">
        <v>29.375636669999999</v>
      </c>
      <c r="M24" s="50">
        <v>50.246382500000003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17.871794869999999</v>
      </c>
      <c r="F25" s="34">
        <v>17.98783478</v>
      </c>
      <c r="G25" s="44">
        <v>260.65014430000002</v>
      </c>
      <c r="H25" s="35">
        <v>-1.5717948719999999</v>
      </c>
      <c r="I25" s="35">
        <v>13.08100791</v>
      </c>
      <c r="J25" s="43">
        <v>13.268990179999999</v>
      </c>
      <c r="K25" s="36">
        <v>-1.8717948719999999</v>
      </c>
      <c r="L25" s="35">
        <v>27.476925229999999</v>
      </c>
      <c r="M25" s="50">
        <v>63.341587230000002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15.487179490000001</v>
      </c>
      <c r="F26" s="34">
        <v>15.477340310000001</v>
      </c>
      <c r="G26" s="44">
        <v>285.06888279999998</v>
      </c>
      <c r="H26" s="35">
        <v>-2.287179487</v>
      </c>
      <c r="I26" s="35">
        <v>10.451561939999999</v>
      </c>
      <c r="J26" s="43">
        <v>9.2073083709999999</v>
      </c>
      <c r="K26" s="36">
        <v>-2.7371794870000001</v>
      </c>
      <c r="L26" s="35">
        <v>25.14705335</v>
      </c>
      <c r="M26" s="50">
        <v>56.800645359999997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20.46153846</v>
      </c>
      <c r="F27" s="34">
        <v>33.927094140000001</v>
      </c>
      <c r="G27" s="44">
        <v>193.26474020000001</v>
      </c>
      <c r="H27" s="35">
        <v>-3.3615384619999999</v>
      </c>
      <c r="I27" s="35">
        <v>16.32071002</v>
      </c>
      <c r="J27" s="43">
        <v>0.95440396350000001</v>
      </c>
      <c r="K27" s="36">
        <v>-3.5615384620000001</v>
      </c>
      <c r="L27" s="35">
        <v>27.84658902</v>
      </c>
      <c r="M27" s="50">
        <v>30.892309480000002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14.717948720000001</v>
      </c>
      <c r="F28" s="34">
        <v>19.279022900000001</v>
      </c>
      <c r="G28" s="44">
        <v>314.7697124</v>
      </c>
      <c r="H28" s="35">
        <v>-2.1179487180000001</v>
      </c>
      <c r="I28" s="35">
        <v>14.10112932</v>
      </c>
      <c r="J28" s="43">
        <v>5.4708276050000002</v>
      </c>
      <c r="K28" s="36">
        <v>-2.4679487180000002</v>
      </c>
      <c r="L28" s="35">
        <v>27.010386830000002</v>
      </c>
      <c r="M28" s="50">
        <v>65.134045020000002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23.717948719999999</v>
      </c>
      <c r="F29" s="34">
        <v>27.934428629999999</v>
      </c>
      <c r="G29" s="44">
        <v>177.07694100000001</v>
      </c>
      <c r="H29" s="35">
        <v>-3.1179487180000001</v>
      </c>
      <c r="I29" s="35">
        <v>12.73478018</v>
      </c>
      <c r="J29" s="43">
        <v>6.4048385950000002</v>
      </c>
      <c r="K29" s="36">
        <v>-4.1679487179999999</v>
      </c>
      <c r="L29" s="35">
        <v>26.384673939999999</v>
      </c>
      <c r="M29" s="50">
        <v>37.340626049999997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19.743589740000001</v>
      </c>
      <c r="F30" s="34">
        <v>27.549885870000001</v>
      </c>
      <c r="G30" s="44">
        <v>213.9946885</v>
      </c>
      <c r="H30" s="35">
        <v>-2.4935897439999999</v>
      </c>
      <c r="I30" s="35">
        <v>15.137913490000001</v>
      </c>
      <c r="J30" s="43">
        <v>7.8883039100000003</v>
      </c>
      <c r="K30" s="36">
        <v>-2.593589744</v>
      </c>
      <c r="L30" s="35">
        <v>28.657240269999999</v>
      </c>
      <c r="M30" s="50">
        <v>48.549859619999999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25.948717949999999</v>
      </c>
      <c r="F31" s="34">
        <v>32.228456790000003</v>
      </c>
      <c r="G31" s="44">
        <v>146.40459559999999</v>
      </c>
      <c r="H31" s="35">
        <v>-3.748717949</v>
      </c>
      <c r="I31" s="35">
        <v>13.125687879999999</v>
      </c>
      <c r="J31" s="43">
        <v>7.960732578</v>
      </c>
      <c r="K31" s="36">
        <v>-4.4987179490000004</v>
      </c>
      <c r="L31" s="35">
        <v>26.341697020000002</v>
      </c>
      <c r="M31" s="50">
        <v>28.599300540000002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22.15384615</v>
      </c>
      <c r="F32" s="34">
        <v>32.557135850000002</v>
      </c>
      <c r="G32" s="44">
        <v>167.9611519</v>
      </c>
      <c r="H32" s="35">
        <v>-3.653846154</v>
      </c>
      <c r="I32" s="35">
        <v>15.644938099999999</v>
      </c>
      <c r="J32" s="43">
        <v>2.2911563610000001</v>
      </c>
      <c r="K32" s="36">
        <v>-4.3538461540000002</v>
      </c>
      <c r="L32" s="35">
        <v>26.497196979999998</v>
      </c>
      <c r="M32" s="50">
        <v>27.095857299999999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15.12820513</v>
      </c>
      <c r="F33" s="34">
        <v>16.382918140000001</v>
      </c>
      <c r="G33" s="44">
        <v>296.91011220000001</v>
      </c>
      <c r="H33" s="35">
        <v>-1.9782051279999999</v>
      </c>
      <c r="I33" s="35">
        <v>11.1396581</v>
      </c>
      <c r="J33" s="43">
        <v>10.64657049</v>
      </c>
      <c r="K33" s="36">
        <v>-2.6282051279999998</v>
      </c>
      <c r="L33" s="35">
        <v>26.992140989999999</v>
      </c>
      <c r="M33" s="50">
        <v>59.450326799999999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17.30769231</v>
      </c>
      <c r="F34" s="34">
        <v>21.27266165</v>
      </c>
      <c r="G34" s="44">
        <v>253.2887518</v>
      </c>
      <c r="H34" s="35">
        <v>-2.1076923079999998</v>
      </c>
      <c r="I34" s="35">
        <v>12.68446649</v>
      </c>
      <c r="J34" s="43">
        <v>6.2093356110000002</v>
      </c>
      <c r="K34" s="36">
        <v>-2.5076923080000002</v>
      </c>
      <c r="L34" s="35">
        <v>26.362293090000001</v>
      </c>
      <c r="M34" s="50">
        <v>51.841231829999998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26.717948719999999</v>
      </c>
      <c r="F35" s="34">
        <v>26.13218307</v>
      </c>
      <c r="G35" s="44">
        <v>159.6480023</v>
      </c>
      <c r="H35" s="35">
        <v>-3.1679487179999999</v>
      </c>
      <c r="I35" s="35">
        <v>9.7326207159999996</v>
      </c>
      <c r="J35" s="43">
        <v>6.1914277249999996</v>
      </c>
      <c r="K35" s="36">
        <v>-4.7679487180000004</v>
      </c>
      <c r="L35" s="35">
        <v>23.52219934</v>
      </c>
      <c r="M35" s="50">
        <v>34.997337829999999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27.051282050000001</v>
      </c>
      <c r="F36" s="34">
        <v>26.945175859999999</v>
      </c>
      <c r="G36" s="44">
        <v>173.07748169999999</v>
      </c>
      <c r="H36" s="35">
        <v>-2.8512820510000001</v>
      </c>
      <c r="I36" s="35">
        <v>9.5667146509999998</v>
      </c>
      <c r="J36" s="43">
        <v>13.79460089</v>
      </c>
      <c r="K36" s="36">
        <v>-4.8012820510000003</v>
      </c>
      <c r="L36" s="35">
        <v>24.54309452</v>
      </c>
      <c r="M36" s="50">
        <v>42.373888749999999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25.743589740000001</v>
      </c>
      <c r="F37" s="34">
        <v>43.334494319999997</v>
      </c>
      <c r="G37" s="44">
        <v>117.8391093</v>
      </c>
      <c r="H37" s="35">
        <v>-3.4935897439999999</v>
      </c>
      <c r="I37" s="35">
        <v>18.238615209999999</v>
      </c>
      <c r="J37" s="43">
        <v>7.6451565380000002</v>
      </c>
      <c r="K37" s="36">
        <v>-4.2435897440000003</v>
      </c>
      <c r="L37" s="35">
        <v>32.159552750000003</v>
      </c>
      <c r="M37" s="50">
        <v>26.581324120000001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24.564102559999998</v>
      </c>
      <c r="F38" s="34">
        <v>33.26076948</v>
      </c>
      <c r="G38" s="44">
        <v>158.1938667</v>
      </c>
      <c r="H38" s="35">
        <v>-3.8141025640000001</v>
      </c>
      <c r="I38" s="35">
        <v>15.05035876</v>
      </c>
      <c r="J38" s="43">
        <v>6.7995281500000004</v>
      </c>
      <c r="K38" s="36">
        <v>-4.8641025640000004</v>
      </c>
      <c r="L38" s="35">
        <v>26.768183499999999</v>
      </c>
      <c r="M38" s="50">
        <v>28.195613120000001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31.282051280000001</v>
      </c>
      <c r="F39" s="34">
        <v>24.135890029999999</v>
      </c>
      <c r="G39" s="44">
        <v>122.41671599999999</v>
      </c>
      <c r="H39" s="35">
        <v>-4.6320512819999999</v>
      </c>
      <c r="I39" s="35">
        <v>9.5581460709999995</v>
      </c>
      <c r="J39" s="43">
        <v>3.4843649889999999</v>
      </c>
      <c r="K39" s="36">
        <v>-6.3320512820000001</v>
      </c>
      <c r="L39" s="35">
        <v>23.479107930000001</v>
      </c>
      <c r="M39" s="50">
        <v>18.364382249999998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15.410256410000001</v>
      </c>
      <c r="F40" s="34">
        <v>16.979444010000002</v>
      </c>
      <c r="G40" s="44">
        <v>288.78038409999999</v>
      </c>
      <c r="H40" s="35">
        <v>-2.7102564099999999</v>
      </c>
      <c r="I40" s="35">
        <v>12.845350180000001</v>
      </c>
      <c r="J40" s="43">
        <v>3.9538242640000001</v>
      </c>
      <c r="K40" s="36">
        <v>-3.0102564100000002</v>
      </c>
      <c r="L40" s="35">
        <v>26.325822079999998</v>
      </c>
      <c r="M40" s="50">
        <v>56.813799160000002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29.38461538</v>
      </c>
      <c r="F41" s="34">
        <v>33.553947890000003</v>
      </c>
      <c r="G41" s="44">
        <v>116.73109460000001</v>
      </c>
      <c r="H41" s="35">
        <v>-3.9846153850000001</v>
      </c>
      <c r="I41" s="35">
        <v>13.4954903</v>
      </c>
      <c r="J41" s="43">
        <v>5.0295856570000002</v>
      </c>
      <c r="K41" s="36">
        <v>-5.384615385</v>
      </c>
      <c r="L41" s="35">
        <v>28.860711899999998</v>
      </c>
      <c r="M41" s="50">
        <v>19.941006739999999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13.358974359999999</v>
      </c>
      <c r="F42" s="34">
        <v>40.244488539999999</v>
      </c>
      <c r="G42" s="44">
        <v>256.60073080000001</v>
      </c>
      <c r="H42" s="35">
        <v>-2.558974359</v>
      </c>
      <c r="I42" s="35">
        <v>22.314825800000001</v>
      </c>
      <c r="J42" s="43">
        <v>-2.1118730480000001</v>
      </c>
      <c r="K42" s="36">
        <v>-2.4089743590000001</v>
      </c>
      <c r="L42" s="35">
        <v>32.296890329999997</v>
      </c>
      <c r="M42" s="50">
        <v>59.921798850000002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14.974358970000001</v>
      </c>
      <c r="F43" s="34">
        <v>23.423964720000001</v>
      </c>
      <c r="G43" s="44">
        <v>260.27060499999999</v>
      </c>
      <c r="H43" s="35">
        <v>-1.974358974</v>
      </c>
      <c r="I43" s="35">
        <v>13.96840255</v>
      </c>
      <c r="J43" s="43">
        <v>5.7504542379999997</v>
      </c>
      <c r="K43" s="36">
        <v>-2.3743589740000002</v>
      </c>
      <c r="L43" s="35">
        <v>25.722950239999999</v>
      </c>
      <c r="M43" s="50">
        <v>47.695367099999999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24.025641029999999</v>
      </c>
      <c r="F44" s="34">
        <v>37.185480949999999</v>
      </c>
      <c r="G44" s="44">
        <v>137.75434139999999</v>
      </c>
      <c r="H44" s="35">
        <v>-2.8756410259999998</v>
      </c>
      <c r="I44" s="35">
        <v>16.895882629999999</v>
      </c>
      <c r="J44" s="43">
        <v>5.2476045610000002</v>
      </c>
      <c r="K44" s="36">
        <v>-4.0756410259999996</v>
      </c>
      <c r="L44" s="35">
        <v>29.160900909999999</v>
      </c>
      <c r="M44" s="50">
        <v>27.447980879999999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23.589743590000001</v>
      </c>
      <c r="F45" s="34">
        <v>35.670853739999998</v>
      </c>
      <c r="G45" s="44">
        <v>166.0706964</v>
      </c>
      <c r="H45" s="35">
        <v>-4.2397435899999998</v>
      </c>
      <c r="I45" s="35">
        <v>15.161123630000001</v>
      </c>
      <c r="J45" s="43">
        <v>3.175250981</v>
      </c>
      <c r="K45" s="36">
        <v>-4.8897435900000001</v>
      </c>
      <c r="L45" s="35">
        <v>28.501704480000001</v>
      </c>
      <c r="M45" s="50">
        <v>29.014577580000001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17.38461538</v>
      </c>
      <c r="F46" s="34">
        <v>19.65299293</v>
      </c>
      <c r="G46" s="44">
        <v>264.438402</v>
      </c>
      <c r="H46" s="35">
        <v>-1.2846153849999999</v>
      </c>
      <c r="I46" s="35">
        <v>11.86805771</v>
      </c>
      <c r="J46" s="43">
        <v>9.1602423539999993</v>
      </c>
      <c r="K46" s="36">
        <v>-1.7346153849999999</v>
      </c>
      <c r="L46" s="35">
        <v>27.10663546</v>
      </c>
      <c r="M46" s="50">
        <v>52.058462830000003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16.025641029999999</v>
      </c>
      <c r="F47" s="34">
        <v>17.976682960000002</v>
      </c>
      <c r="G47" s="44">
        <v>275.56343010000001</v>
      </c>
      <c r="H47" s="35">
        <v>-1.7256410259999999</v>
      </c>
      <c r="I47" s="35">
        <v>11.62594299</v>
      </c>
      <c r="J47" s="43">
        <v>9.4806402460000001</v>
      </c>
      <c r="K47" s="36">
        <v>-2.075641026</v>
      </c>
      <c r="L47" s="35">
        <v>26.737015240000002</v>
      </c>
      <c r="M47" s="50">
        <v>54.144497860000001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24.051282050000001</v>
      </c>
      <c r="F48" s="34">
        <v>21.45910297</v>
      </c>
      <c r="G48" s="44">
        <v>205.8587574</v>
      </c>
      <c r="H48" s="35">
        <v>-2.0512820509999998</v>
      </c>
      <c r="I48" s="35">
        <v>9.9122102180000002</v>
      </c>
      <c r="J48" s="43">
        <v>13.85573627</v>
      </c>
      <c r="K48" s="36">
        <v>-3.9512820510000002</v>
      </c>
      <c r="L48" s="35">
        <v>24.462235969999998</v>
      </c>
      <c r="M48" s="50">
        <v>52.027936619999998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14.92307692</v>
      </c>
      <c r="F49" s="34">
        <v>14.06551234</v>
      </c>
      <c r="G49" s="44">
        <v>291.7490871</v>
      </c>
      <c r="H49" s="35">
        <v>-2.1230769230000002</v>
      </c>
      <c r="I49" s="35">
        <v>10.083620290000001</v>
      </c>
      <c r="J49" s="43">
        <v>14.39384394</v>
      </c>
      <c r="K49" s="36">
        <v>-2.3730769230000002</v>
      </c>
      <c r="L49" s="35">
        <v>24.552684620000001</v>
      </c>
      <c r="M49" s="50">
        <v>58.595690300000001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28</v>
      </c>
      <c r="F50" s="34">
        <v>33.309717229999997</v>
      </c>
      <c r="G50" s="44">
        <v>129.29161360000001</v>
      </c>
      <c r="H50" s="35">
        <v>-3.8</v>
      </c>
      <c r="I50" s="35">
        <v>13.26362681</v>
      </c>
      <c r="J50" s="43">
        <v>5.9780714359999996</v>
      </c>
      <c r="K50" s="36">
        <v>-5.2</v>
      </c>
      <c r="L50" s="35">
        <v>27.67824178</v>
      </c>
      <c r="M50" s="50">
        <v>23.047838720000001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14.8974359</v>
      </c>
      <c r="F51" s="34">
        <v>33.986628170000003</v>
      </c>
      <c r="G51" s="44">
        <v>248.8905518</v>
      </c>
      <c r="H51" s="35">
        <v>-2.2974358970000002</v>
      </c>
      <c r="I51" s="35">
        <v>18.8039585</v>
      </c>
      <c r="J51" s="43">
        <v>3.3735188759999999</v>
      </c>
      <c r="K51" s="36">
        <v>-2.2474358969999999</v>
      </c>
      <c r="L51" s="35">
        <v>30.40767477</v>
      </c>
      <c r="M51" s="50">
        <v>54.36748936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19.666666670000001</v>
      </c>
      <c r="F52" s="34">
        <v>31.265218780000001</v>
      </c>
      <c r="G52" s="44">
        <v>189.32114849999999</v>
      </c>
      <c r="H52" s="35">
        <v>-3.3166666669999998</v>
      </c>
      <c r="I52" s="35">
        <v>16.296393630000001</v>
      </c>
      <c r="J52" s="43">
        <v>0.23359942089999999</v>
      </c>
      <c r="K52" s="36">
        <v>-3.4166666669999999</v>
      </c>
      <c r="L52" s="35">
        <v>26.17457671</v>
      </c>
      <c r="M52" s="50">
        <v>32.606540359999997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13.410256410000001</v>
      </c>
      <c r="F53" s="34">
        <v>16.603218179999999</v>
      </c>
      <c r="G53" s="44">
        <v>355.64371060000002</v>
      </c>
      <c r="H53" s="35">
        <v>-2.0102564100000002</v>
      </c>
      <c r="I53" s="35">
        <v>12.87767515</v>
      </c>
      <c r="J53" s="43">
        <v>10.22065677</v>
      </c>
      <c r="K53" s="36">
        <v>-2.6102564099999999</v>
      </c>
      <c r="L53" s="35">
        <v>26.090837000000001</v>
      </c>
      <c r="M53" s="50">
        <v>60.853042469999998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26.410256409999999</v>
      </c>
      <c r="F54" s="34">
        <v>31.231658060000001</v>
      </c>
      <c r="G54" s="44">
        <v>154.03651780000001</v>
      </c>
      <c r="H54" s="35">
        <v>-3.4602564099999999</v>
      </c>
      <c r="I54" s="35">
        <v>12.187045019999999</v>
      </c>
      <c r="J54" s="43">
        <v>2.2214554899999999</v>
      </c>
      <c r="K54" s="36">
        <v>-4.6602564099999997</v>
      </c>
      <c r="L54" s="35">
        <v>26.249591089999999</v>
      </c>
      <c r="M54" s="50">
        <v>28.464830500000001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15.512820509999999</v>
      </c>
      <c r="F55" s="34">
        <v>17.198269230000001</v>
      </c>
      <c r="G55" s="44">
        <v>277.99842210000003</v>
      </c>
      <c r="H55" s="35">
        <v>-1.962820513</v>
      </c>
      <c r="I55" s="35">
        <v>11.50409674</v>
      </c>
      <c r="J55" s="43">
        <v>12.867165269999999</v>
      </c>
      <c r="K55" s="36">
        <v>-2.2628205129999999</v>
      </c>
      <c r="L55" s="35">
        <v>26.8235536</v>
      </c>
      <c r="M55" s="50">
        <v>57.796127720000001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21.025641029999999</v>
      </c>
      <c r="F56" s="34">
        <v>29.772564370000001</v>
      </c>
      <c r="G56" s="44">
        <v>208.95150899999999</v>
      </c>
      <c r="H56" s="35">
        <v>-2.5256410260000002</v>
      </c>
      <c r="I56" s="35">
        <v>15.3559172</v>
      </c>
      <c r="J56" s="43">
        <v>11.091900519999999</v>
      </c>
      <c r="K56" s="36">
        <v>-3.1256410259999998</v>
      </c>
      <c r="L56" s="35">
        <v>30.00943788</v>
      </c>
      <c r="M56" s="50">
        <v>44.667905679999997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15.358974359999999</v>
      </c>
      <c r="F57" s="34">
        <v>15.252599180000001</v>
      </c>
      <c r="G57" s="44">
        <v>315.43540339999998</v>
      </c>
      <c r="H57" s="35">
        <v>-2.0089743590000002</v>
      </c>
      <c r="I57" s="35">
        <v>10.94427649</v>
      </c>
      <c r="J57" s="43">
        <v>9.8772928469999997</v>
      </c>
      <c r="K57" s="36">
        <v>-2.7589743590000002</v>
      </c>
      <c r="L57" s="35">
        <v>27.01898095</v>
      </c>
      <c r="M57" s="50">
        <v>58.671639079999999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28.92307692</v>
      </c>
      <c r="F58" s="34">
        <v>26.753016250000002</v>
      </c>
      <c r="G58" s="44">
        <v>139.31260080000001</v>
      </c>
      <c r="H58" s="35">
        <v>-3.9730769229999998</v>
      </c>
      <c r="I58" s="35">
        <v>9.3250028900000004</v>
      </c>
      <c r="J58" s="43">
        <v>3.9298333040000002</v>
      </c>
      <c r="K58" s="36">
        <v>-5.3230769230000003</v>
      </c>
      <c r="L58" s="35">
        <v>23.489739350000001</v>
      </c>
      <c r="M58" s="50">
        <v>25.47273727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16.025641029999999</v>
      </c>
      <c r="F59" s="34">
        <v>14.51938028</v>
      </c>
      <c r="G59" s="44">
        <v>277.09076779999998</v>
      </c>
      <c r="H59" s="35">
        <v>-2.3756410259999998</v>
      </c>
      <c r="I59" s="35">
        <v>10.11771718</v>
      </c>
      <c r="J59" s="43">
        <v>7.3963516089999999</v>
      </c>
      <c r="K59" s="36">
        <v>-2.6756410260000001</v>
      </c>
      <c r="L59" s="35">
        <v>22.811359320000001</v>
      </c>
      <c r="M59" s="50">
        <v>55.92191407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16.435897440000002</v>
      </c>
      <c r="F60" s="34">
        <v>19.62955397</v>
      </c>
      <c r="G60" s="44">
        <v>262.11940420000002</v>
      </c>
      <c r="H60" s="35">
        <v>-2.385897436</v>
      </c>
      <c r="I60" s="35">
        <v>12.25994274</v>
      </c>
      <c r="J60" s="43">
        <v>3.7940437820000001</v>
      </c>
      <c r="K60" s="36">
        <v>-2.2358974360000001</v>
      </c>
      <c r="L60" s="35">
        <v>23.825753899999999</v>
      </c>
      <c r="M60" s="50">
        <v>53.754450380000002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21.07692308</v>
      </c>
      <c r="F61" s="34">
        <v>18.473758060000002</v>
      </c>
      <c r="G61" s="44">
        <v>239.05848879999999</v>
      </c>
      <c r="H61" s="35">
        <v>-1.776923077</v>
      </c>
      <c r="I61" s="35">
        <v>11.033009590000001</v>
      </c>
      <c r="J61" s="43">
        <v>11.71744808</v>
      </c>
      <c r="K61" s="36">
        <v>-2.5269230770000002</v>
      </c>
      <c r="L61" s="35">
        <v>24.95229355</v>
      </c>
      <c r="M61" s="50">
        <v>54.165411990000003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16.333333329999999</v>
      </c>
      <c r="F62" s="34">
        <v>25.256097400000002</v>
      </c>
      <c r="G62" s="44">
        <v>250.35811820000001</v>
      </c>
      <c r="H62" s="35">
        <v>-2.0333333329999999</v>
      </c>
      <c r="I62" s="35">
        <v>14.840945639999999</v>
      </c>
      <c r="J62" s="43">
        <v>4.7572462819999997</v>
      </c>
      <c r="K62" s="36">
        <v>-2.1833333330000002</v>
      </c>
      <c r="L62" s="35">
        <v>27.31253778</v>
      </c>
      <c r="M62" s="50">
        <v>51.140844970000003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22.15384615</v>
      </c>
      <c r="F63" s="34">
        <v>43.519493930000003</v>
      </c>
      <c r="G63" s="44">
        <v>157.35467689999999</v>
      </c>
      <c r="H63" s="35">
        <v>-3.4538461539999998</v>
      </c>
      <c r="I63" s="35">
        <v>20.457394149999999</v>
      </c>
      <c r="J63" s="43">
        <v>1.7609576280000001</v>
      </c>
      <c r="K63" s="36">
        <v>-4.7538461539999997</v>
      </c>
      <c r="L63" s="35">
        <v>30.513388089999999</v>
      </c>
      <c r="M63" s="50">
        <v>27.925605269999998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15.512820509999999</v>
      </c>
      <c r="F64" s="34">
        <v>14.29261614</v>
      </c>
      <c r="G64" s="44">
        <v>302.51656650000001</v>
      </c>
      <c r="H64" s="35">
        <v>-2.2628205129999999</v>
      </c>
      <c r="I64" s="35">
        <v>10.46575045</v>
      </c>
      <c r="J64" s="43">
        <v>10.696044779999999</v>
      </c>
      <c r="K64" s="36">
        <v>-2.862820513</v>
      </c>
      <c r="L64" s="35">
        <v>25.868417300000001</v>
      </c>
      <c r="M64" s="50">
        <v>57.085224160000003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21.820512820000001</v>
      </c>
      <c r="F65" s="34">
        <v>25.975616599999999</v>
      </c>
      <c r="G65" s="44">
        <v>201.09730780000001</v>
      </c>
      <c r="H65" s="35">
        <v>-2.7205128209999998</v>
      </c>
      <c r="I65" s="35">
        <v>12.708386559999999</v>
      </c>
      <c r="J65" s="43">
        <v>13.45309058</v>
      </c>
      <c r="K65" s="36">
        <v>-2.920512821</v>
      </c>
      <c r="L65" s="35">
        <v>27.39409251</v>
      </c>
      <c r="M65" s="50">
        <v>46.930540890000003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13.512820509999999</v>
      </c>
      <c r="F66" s="34">
        <v>18.607036390000001</v>
      </c>
      <c r="G66" s="44">
        <v>349.64102320000001</v>
      </c>
      <c r="H66" s="35">
        <v>-2.1628205129999998</v>
      </c>
      <c r="I66" s="35">
        <v>13.88558598</v>
      </c>
      <c r="J66" s="43">
        <v>7.2917148789999997</v>
      </c>
      <c r="K66" s="36">
        <v>-2.362820513</v>
      </c>
      <c r="L66" s="35">
        <v>27.17258683</v>
      </c>
      <c r="M66" s="50">
        <v>67.269441020000002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17.102564099999999</v>
      </c>
      <c r="F67" s="34">
        <v>16.289005379999999</v>
      </c>
      <c r="G67" s="44">
        <v>267.68025280000001</v>
      </c>
      <c r="H67" s="35">
        <v>-2.4525641029999998</v>
      </c>
      <c r="I67" s="35">
        <v>10.148104760000001</v>
      </c>
      <c r="J67" s="43">
        <v>2.6419177239999998</v>
      </c>
      <c r="K67" s="36">
        <v>-2.4525641029999998</v>
      </c>
      <c r="L67" s="35">
        <v>22.228383730000001</v>
      </c>
      <c r="M67" s="50">
        <v>56.590748179999999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24.128205130000001</v>
      </c>
      <c r="F68" s="34">
        <v>39.49420156</v>
      </c>
      <c r="G68" s="44">
        <v>118.68167680000001</v>
      </c>
      <c r="H68" s="35">
        <v>-2.9282051280000001</v>
      </c>
      <c r="I68" s="35">
        <v>19.158937359999999</v>
      </c>
      <c r="J68" s="43">
        <v>5.0296918860000002</v>
      </c>
      <c r="K68" s="36">
        <v>-4.1782051280000001</v>
      </c>
      <c r="L68" s="35">
        <v>33.045513730000003</v>
      </c>
      <c r="M68" s="50">
        <v>27.007259210000001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19.333333329999999</v>
      </c>
      <c r="F69" s="34">
        <v>18.636512710000002</v>
      </c>
      <c r="G69" s="44">
        <v>247.51142960000001</v>
      </c>
      <c r="H69" s="35">
        <v>-1.1333333329999999</v>
      </c>
      <c r="I69" s="35">
        <v>11.70045943</v>
      </c>
      <c r="J69" s="43">
        <v>9.598899887</v>
      </c>
      <c r="K69" s="36">
        <v>-1.683333333</v>
      </c>
      <c r="L69" s="35">
        <v>26.436308050000001</v>
      </c>
      <c r="M69" s="50">
        <v>55.422016730000003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13.46153846</v>
      </c>
      <c r="F70" s="34">
        <v>15.49154145</v>
      </c>
      <c r="G70" s="44">
        <v>338.44871210000002</v>
      </c>
      <c r="H70" s="35">
        <v>-1.7615384620000001</v>
      </c>
      <c r="I70" s="35">
        <v>11.51025461</v>
      </c>
      <c r="J70" s="43">
        <v>15.307123929999999</v>
      </c>
      <c r="K70" s="36">
        <v>-2.5115384619999999</v>
      </c>
      <c r="L70" s="35">
        <v>25.949257790000001</v>
      </c>
      <c r="M70" s="50">
        <v>66.330440980000006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24.897435900000001</v>
      </c>
      <c r="F71" s="34">
        <v>35.120113570000001</v>
      </c>
      <c r="G71" s="44">
        <v>162.2922939</v>
      </c>
      <c r="H71" s="35">
        <v>-3.8974358969999998</v>
      </c>
      <c r="I71" s="35">
        <v>13.644704620000001</v>
      </c>
      <c r="J71" s="43">
        <v>2.3723832119999999</v>
      </c>
      <c r="K71" s="36">
        <v>-4.6974358970000001</v>
      </c>
      <c r="L71" s="35">
        <v>28.156473250000001</v>
      </c>
      <c r="M71" s="50">
        <v>34.773256760000002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29.15384615</v>
      </c>
      <c r="F72" s="34">
        <v>25.162806979999999</v>
      </c>
      <c r="G72" s="44">
        <v>183.25669389999999</v>
      </c>
      <c r="H72" s="35">
        <v>-2.653846154</v>
      </c>
      <c r="I72" s="35">
        <v>7.9222116590000002</v>
      </c>
      <c r="J72" s="43">
        <v>19.03402071</v>
      </c>
      <c r="K72" s="36">
        <v>-4.653846154</v>
      </c>
      <c r="L72" s="35">
        <v>23.244993220000001</v>
      </c>
      <c r="M72" s="50">
        <v>46.360768499999999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16.07692308</v>
      </c>
      <c r="F73" s="34">
        <v>14.558484200000001</v>
      </c>
      <c r="G73" s="44">
        <v>293.59855049999999</v>
      </c>
      <c r="H73" s="35">
        <v>-2.1769230770000001</v>
      </c>
      <c r="I73" s="35">
        <v>9.9790452690000002</v>
      </c>
      <c r="J73" s="43">
        <v>10.018032910000001</v>
      </c>
      <c r="K73" s="36">
        <v>-2.4769230769999999</v>
      </c>
      <c r="L73" s="35">
        <v>23.447286200000001</v>
      </c>
      <c r="M73" s="50">
        <v>61.180988589999998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24.897435900000001</v>
      </c>
      <c r="F74" s="34">
        <v>28.35999494</v>
      </c>
      <c r="G74" s="44">
        <v>195.63683320000001</v>
      </c>
      <c r="H74" s="35">
        <v>-3.1974358970000001</v>
      </c>
      <c r="I74" s="35">
        <v>12.371534110000001</v>
      </c>
      <c r="J74" s="43">
        <v>11.28012605</v>
      </c>
      <c r="K74" s="36">
        <v>-4.1474358970000003</v>
      </c>
      <c r="L74" s="35">
        <v>28.33533473</v>
      </c>
      <c r="M74" s="50">
        <v>42.77757244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18.128205130000001</v>
      </c>
      <c r="F75" s="34">
        <v>31.723019619999999</v>
      </c>
      <c r="G75" s="44">
        <v>224.39188490000001</v>
      </c>
      <c r="H75" s="35">
        <v>-2.1782051280000001</v>
      </c>
      <c r="I75" s="35">
        <v>16.585807299999999</v>
      </c>
      <c r="J75" s="43">
        <v>10.17292804</v>
      </c>
      <c r="K75" s="36">
        <v>-2.7782051280000002</v>
      </c>
      <c r="L75" s="35">
        <v>32.144601989999998</v>
      </c>
      <c r="M75" s="50">
        <v>43.947490109999997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20.128205130000001</v>
      </c>
      <c r="F76" s="34">
        <v>34.387316679999998</v>
      </c>
      <c r="G76" s="44">
        <v>184.75047029999999</v>
      </c>
      <c r="H76" s="35">
        <v>-3.1782051280000001</v>
      </c>
      <c r="I76" s="35">
        <v>16.313799410000001</v>
      </c>
      <c r="J76" s="43">
        <v>1.0767211800000001</v>
      </c>
      <c r="K76" s="36">
        <v>-3.4782051279999999</v>
      </c>
      <c r="L76" s="35">
        <v>28.81960995</v>
      </c>
      <c r="M76" s="50">
        <v>28.296568789999998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27.512820510000001</v>
      </c>
      <c r="F77" s="34">
        <v>26.871579440000001</v>
      </c>
      <c r="G77" s="44">
        <v>192.50980440000001</v>
      </c>
      <c r="H77" s="35">
        <v>-2.1628205129999998</v>
      </c>
      <c r="I77" s="35">
        <v>8.6348428899999998</v>
      </c>
      <c r="J77" s="43">
        <v>18.944346450000001</v>
      </c>
      <c r="K77" s="36">
        <v>-4.6628205129999998</v>
      </c>
      <c r="L77" s="35">
        <v>25.018060609999999</v>
      </c>
      <c r="M77" s="50">
        <v>42.820743659999998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17.948717949999999</v>
      </c>
      <c r="F78" s="34">
        <v>20.53728783</v>
      </c>
      <c r="G78" s="44">
        <v>249.9086819</v>
      </c>
      <c r="H78" s="35">
        <v>-1.1987179489999999</v>
      </c>
      <c r="I78" s="35">
        <v>12.069764210000001</v>
      </c>
      <c r="J78" s="43">
        <v>11.51172878</v>
      </c>
      <c r="K78" s="36">
        <v>-1.5987179490000001</v>
      </c>
      <c r="L78" s="35">
        <v>26.417857909999999</v>
      </c>
      <c r="M78" s="50">
        <v>52.2704095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17.589743590000001</v>
      </c>
      <c r="F79" s="34">
        <v>34.645858079999996</v>
      </c>
      <c r="G79" s="44">
        <v>214.53566190000001</v>
      </c>
      <c r="H79" s="35">
        <v>-3.3397435899999999</v>
      </c>
      <c r="I79" s="35">
        <v>18.631060430000002</v>
      </c>
      <c r="J79" s="43">
        <v>2.504984984</v>
      </c>
      <c r="K79" s="36">
        <v>-2.5897435899999999</v>
      </c>
      <c r="L79" s="35">
        <v>29.044121279999999</v>
      </c>
      <c r="M79" s="50">
        <v>45.177675049999998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31.23076923</v>
      </c>
      <c r="F80" s="34">
        <v>23.27287415</v>
      </c>
      <c r="G80" s="44">
        <v>162.15086049999999</v>
      </c>
      <c r="H80" s="35">
        <v>-3.1807692310000002</v>
      </c>
      <c r="I80" s="35">
        <v>6.2832839180000004</v>
      </c>
      <c r="J80" s="43">
        <v>16.558448840000001</v>
      </c>
      <c r="K80" s="36">
        <v>-4.6807692310000002</v>
      </c>
      <c r="L80" s="35">
        <v>22.161924670000001</v>
      </c>
      <c r="M80" s="50">
        <v>38.061328600000003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16.23076923</v>
      </c>
      <c r="F81" s="34">
        <v>28.273300760000001</v>
      </c>
      <c r="G81" s="44">
        <v>239.52798619999999</v>
      </c>
      <c r="H81" s="35">
        <v>-2.2807692309999998</v>
      </c>
      <c r="I81" s="35">
        <v>15.27174138</v>
      </c>
      <c r="J81" s="43">
        <v>4.7874211109999996</v>
      </c>
      <c r="K81" s="36">
        <v>-2.1307692309999999</v>
      </c>
      <c r="L81" s="35">
        <v>27.309791449999999</v>
      </c>
      <c r="M81" s="50">
        <v>51.373454629999998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21.743589740000001</v>
      </c>
      <c r="F82" s="34">
        <v>20.78329712</v>
      </c>
      <c r="G82" s="44">
        <v>218.1349874</v>
      </c>
      <c r="H82" s="35">
        <v>-1.7935897439999999</v>
      </c>
      <c r="I82" s="35">
        <v>10.517619639999999</v>
      </c>
      <c r="J82" s="43">
        <v>14.21446622</v>
      </c>
      <c r="K82" s="36">
        <v>-2.843589744</v>
      </c>
      <c r="L82" s="35">
        <v>24.95984005</v>
      </c>
      <c r="M82" s="50">
        <v>49.120623270000003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17.794871789999998</v>
      </c>
      <c r="F83" s="34">
        <v>28.18069096</v>
      </c>
      <c r="G83" s="44">
        <v>216.86119149999999</v>
      </c>
      <c r="H83" s="35">
        <v>-2.3948717949999998</v>
      </c>
      <c r="I83" s="35">
        <v>15.11517095</v>
      </c>
      <c r="J83" s="43">
        <v>7.3374316530000003</v>
      </c>
      <c r="K83" s="36">
        <v>-2.594871795</v>
      </c>
      <c r="L83" s="35">
        <v>27.558507250000002</v>
      </c>
      <c r="M83" s="50">
        <v>48.356322429999999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18.53846154</v>
      </c>
      <c r="F84" s="34">
        <v>21.52106989</v>
      </c>
      <c r="G84" s="44">
        <v>238.1383198</v>
      </c>
      <c r="H84" s="35">
        <v>-1.3884615380000001</v>
      </c>
      <c r="I84" s="35">
        <v>12.72320644</v>
      </c>
      <c r="J84" s="43">
        <v>7.6929386529999997</v>
      </c>
      <c r="K84" s="36">
        <v>-1.838461538</v>
      </c>
      <c r="L84" s="35">
        <v>27.169544999999999</v>
      </c>
      <c r="M84" s="50">
        <v>49.623160810000002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25.820512820000001</v>
      </c>
      <c r="F85" s="34">
        <v>28.043655399999999</v>
      </c>
      <c r="G85" s="44">
        <v>185.13211240000001</v>
      </c>
      <c r="H85" s="35">
        <v>-3.0205128210000001</v>
      </c>
      <c r="I85" s="35">
        <v>10.47195911</v>
      </c>
      <c r="J85" s="43">
        <v>14.25198039</v>
      </c>
      <c r="K85" s="36">
        <v>-4.7705128209999996</v>
      </c>
      <c r="L85" s="35">
        <v>26.168963810000001</v>
      </c>
      <c r="M85" s="50">
        <v>41.892379939999998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22.743589740000001</v>
      </c>
      <c r="F86" s="34">
        <v>32.978713159999998</v>
      </c>
      <c r="G86" s="44">
        <v>183.389206</v>
      </c>
      <c r="H86" s="35">
        <v>-3.3935897439999998</v>
      </c>
      <c r="I86" s="35">
        <v>14.655236309999999</v>
      </c>
      <c r="J86" s="43">
        <v>2.5144222539999999</v>
      </c>
      <c r="K86" s="36">
        <v>-4.2935897440000002</v>
      </c>
      <c r="L86" s="35">
        <v>28.11133792</v>
      </c>
      <c r="M86" s="50">
        <v>35.554871460000001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21.128205130000001</v>
      </c>
      <c r="F87" s="34">
        <v>26.784326700000001</v>
      </c>
      <c r="G87" s="44">
        <v>199.14821370000001</v>
      </c>
      <c r="H87" s="35">
        <v>-2.3782051279999998</v>
      </c>
      <c r="I87" s="35">
        <v>13.62454419</v>
      </c>
      <c r="J87" s="43">
        <v>7.0287354630000003</v>
      </c>
      <c r="K87" s="36">
        <v>-3.0282051280000002</v>
      </c>
      <c r="L87" s="35">
        <v>27.274631639999999</v>
      </c>
      <c r="M87" s="50">
        <v>40.458619310000003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17.051282050000001</v>
      </c>
      <c r="F88" s="34">
        <v>26.7938765</v>
      </c>
      <c r="G88" s="44">
        <v>238.33752860000001</v>
      </c>
      <c r="H88" s="35">
        <v>-2.4512820510000002</v>
      </c>
      <c r="I88" s="35">
        <v>14.9416308</v>
      </c>
      <c r="J88" s="43">
        <v>9.8449155669999993</v>
      </c>
      <c r="K88" s="36">
        <v>-2.9012820509999999</v>
      </c>
      <c r="L88" s="35">
        <v>28.98033796</v>
      </c>
      <c r="M88" s="50">
        <v>47.576184120000001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27.53846154</v>
      </c>
      <c r="F89" s="34">
        <v>31.410763859999999</v>
      </c>
      <c r="G89" s="44">
        <v>143.992265</v>
      </c>
      <c r="H89" s="35">
        <v>-3.3384615379999998</v>
      </c>
      <c r="I89" s="35">
        <v>11.855298019999999</v>
      </c>
      <c r="J89" s="43">
        <v>0.48496775390000002</v>
      </c>
      <c r="K89" s="36">
        <v>-4.8884615379999996</v>
      </c>
      <c r="L89" s="35">
        <v>26.26779144</v>
      </c>
      <c r="M89" s="50">
        <v>23.337413089999998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13.974358970000001</v>
      </c>
      <c r="F90" s="34">
        <v>25.40389433</v>
      </c>
      <c r="G90" s="44">
        <v>259.24325649999997</v>
      </c>
      <c r="H90" s="35">
        <v>-2.4743589739999998</v>
      </c>
      <c r="I90" s="35">
        <v>15.40789099</v>
      </c>
      <c r="J90" s="43">
        <v>2.3167821700000002</v>
      </c>
      <c r="K90" s="36">
        <v>-2.5743589739999999</v>
      </c>
      <c r="L90" s="35">
        <v>26.754162310000002</v>
      </c>
      <c r="M90" s="50">
        <v>51.630137550000001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22.07692308</v>
      </c>
      <c r="F91" s="34">
        <v>44.434892650000002</v>
      </c>
      <c r="G91" s="44">
        <v>138.42910939999999</v>
      </c>
      <c r="H91" s="35">
        <v>-2.9769230769999999</v>
      </c>
      <c r="I91" s="35">
        <v>20.771519179999999</v>
      </c>
      <c r="J91" s="43">
        <v>3.0243033800000001</v>
      </c>
      <c r="K91" s="36">
        <v>-4.076923077</v>
      </c>
      <c r="L91" s="35">
        <v>31.793178839999999</v>
      </c>
      <c r="M91" s="50">
        <v>25.960501019999999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16.410256409999999</v>
      </c>
      <c r="F92" s="34">
        <v>17.66496952</v>
      </c>
      <c r="G92" s="44">
        <v>278.65254820000001</v>
      </c>
      <c r="H92" s="35">
        <v>-2.06025641</v>
      </c>
      <c r="I92" s="35">
        <v>11.026348990000001</v>
      </c>
      <c r="J92" s="43">
        <v>7.0303143529999996</v>
      </c>
      <c r="K92" s="36">
        <v>-2.2102564099999999</v>
      </c>
      <c r="L92" s="35">
        <v>25.25502007</v>
      </c>
      <c r="M92" s="50">
        <v>56.059862590000002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27.948717949999999</v>
      </c>
      <c r="F93" s="34">
        <v>26.35241748</v>
      </c>
      <c r="G93" s="44">
        <v>162.38977059999999</v>
      </c>
      <c r="H93" s="35">
        <v>-3.1487179489999999</v>
      </c>
      <c r="I93" s="35">
        <v>8.6018117780000001</v>
      </c>
      <c r="J93" s="43">
        <v>14.16208219</v>
      </c>
      <c r="K93" s="36">
        <v>-4.7487179490000004</v>
      </c>
      <c r="L93" s="35">
        <v>23.89405373</v>
      </c>
      <c r="M93" s="50">
        <v>38.637820400000003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30.487179489999999</v>
      </c>
      <c r="F94" s="34">
        <v>17.82138282</v>
      </c>
      <c r="G94" s="44">
        <v>141.9091651</v>
      </c>
      <c r="H94" s="35">
        <v>-3.7371794870000001</v>
      </c>
      <c r="I94" s="35">
        <v>5.8222819250000004</v>
      </c>
      <c r="J94" s="43">
        <v>6.6171331699999998</v>
      </c>
      <c r="K94" s="36">
        <v>-5.2371794869999997</v>
      </c>
      <c r="L94" s="35">
        <v>19.106117340000001</v>
      </c>
      <c r="M94" s="50">
        <v>26.83388472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25.717948719999999</v>
      </c>
      <c r="F95" s="34">
        <v>26.895586059999999</v>
      </c>
      <c r="G95" s="44">
        <v>195.4020524</v>
      </c>
      <c r="H95" s="35">
        <v>-2.4179487179999999</v>
      </c>
      <c r="I95" s="35">
        <v>10.18437724</v>
      </c>
      <c r="J95" s="43">
        <v>15.67699614</v>
      </c>
      <c r="K95" s="36">
        <v>-4.1679487179999999</v>
      </c>
      <c r="L95" s="35">
        <v>26.974675699999999</v>
      </c>
      <c r="M95" s="50">
        <v>44.264838210000001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17.179487179999999</v>
      </c>
      <c r="F96" s="34">
        <v>37.034228640000002</v>
      </c>
      <c r="G96" s="44">
        <v>208.92219299999999</v>
      </c>
      <c r="H96" s="35">
        <v>-2.8794871789999998</v>
      </c>
      <c r="I96" s="35">
        <v>18.188874590000001</v>
      </c>
      <c r="J96" s="43">
        <v>4.911503196</v>
      </c>
      <c r="K96" s="36">
        <v>-2.6294871789999998</v>
      </c>
      <c r="L96" s="35">
        <v>30.340306819999999</v>
      </c>
      <c r="M96" s="50">
        <v>37.310302280000002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25.487179489999999</v>
      </c>
      <c r="F97" s="34">
        <v>41.95313419</v>
      </c>
      <c r="G97" s="44">
        <v>110.73849800000001</v>
      </c>
      <c r="H97" s="35">
        <v>-3.037179487</v>
      </c>
      <c r="I97" s="35">
        <v>18.026363910000001</v>
      </c>
      <c r="J97" s="43">
        <v>5.4732638900000001</v>
      </c>
      <c r="K97" s="36">
        <v>-4.3371794870000002</v>
      </c>
      <c r="L97" s="35">
        <v>33.128526739999998</v>
      </c>
      <c r="M97" s="50">
        <v>23.95012973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22.820512820000001</v>
      </c>
      <c r="F98" s="34">
        <v>41.857529220000004</v>
      </c>
      <c r="G98" s="44">
        <v>127.2606203</v>
      </c>
      <c r="H98" s="35">
        <v>-2.920512821</v>
      </c>
      <c r="I98" s="35">
        <v>19.842065940000001</v>
      </c>
      <c r="J98" s="43">
        <v>6.1574307279999996</v>
      </c>
      <c r="K98" s="36">
        <v>-4.1205128210000002</v>
      </c>
      <c r="L98" s="35">
        <v>32.453276099999997</v>
      </c>
      <c r="M98" s="50">
        <v>27.510418349999998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12.69230769</v>
      </c>
      <c r="F99" s="34">
        <v>32.10662147</v>
      </c>
      <c r="G99" s="44">
        <v>270.84908589999998</v>
      </c>
      <c r="H99" s="35">
        <v>-2.2923076920000001</v>
      </c>
      <c r="I99" s="35">
        <v>19.70009344</v>
      </c>
      <c r="J99" s="43">
        <v>-6.4021126280000002</v>
      </c>
      <c r="K99" s="36">
        <v>-2.0423076920000001</v>
      </c>
      <c r="L99" s="35">
        <v>30.018892269999998</v>
      </c>
      <c r="M99" s="50">
        <v>55.024856839999998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30.205128210000002</v>
      </c>
      <c r="F100" s="34">
        <v>21.541652679999999</v>
      </c>
      <c r="G100" s="44">
        <v>147.7040739</v>
      </c>
      <c r="H100" s="35">
        <v>-3.6051282050000002</v>
      </c>
      <c r="I100" s="35">
        <v>6.9670244219999997</v>
      </c>
      <c r="J100" s="43">
        <v>9.560733076</v>
      </c>
      <c r="K100" s="36">
        <v>-5.0551282049999999</v>
      </c>
      <c r="L100" s="35">
        <v>20.6851594</v>
      </c>
      <c r="M100" s="50">
        <v>31.704719050000001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24.69230769</v>
      </c>
      <c r="F101" s="34">
        <v>28.42037895</v>
      </c>
      <c r="G101" s="44">
        <v>163.38409189999999</v>
      </c>
      <c r="H101" s="35">
        <v>-3.6423076920000002</v>
      </c>
      <c r="I101" s="35">
        <v>11.350862040000001</v>
      </c>
      <c r="J101" s="43">
        <v>8.1773150720000007</v>
      </c>
      <c r="K101" s="36">
        <v>-4.5423076919999996</v>
      </c>
      <c r="L101" s="35">
        <v>25.097480409999999</v>
      </c>
      <c r="M101" s="50">
        <v>38.215809350000001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17.128205130000001</v>
      </c>
      <c r="F102" s="34">
        <v>17.281793789999998</v>
      </c>
      <c r="G102" s="44">
        <v>273.07696900000002</v>
      </c>
      <c r="H102" s="35">
        <v>-2.078205128</v>
      </c>
      <c r="I102" s="35">
        <v>10.621698090000001</v>
      </c>
      <c r="J102" s="43">
        <v>9.1636305789999994</v>
      </c>
      <c r="K102" s="36">
        <v>-2.3782051279999998</v>
      </c>
      <c r="L102" s="35">
        <v>24.417711730000001</v>
      </c>
      <c r="M102" s="50">
        <v>54.194787519999998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29.53846154</v>
      </c>
      <c r="F103" s="35">
        <v>23.93627905</v>
      </c>
      <c r="G103" s="18">
        <v>134.47693219999999</v>
      </c>
      <c r="H103" s="47">
        <v>-3.5884615379999998</v>
      </c>
      <c r="I103" s="48">
        <v>9.0391730849999998</v>
      </c>
      <c r="J103" s="49">
        <v>3.6009646370000001</v>
      </c>
      <c r="K103" s="47">
        <v>-5.0884615379999998</v>
      </c>
      <c r="L103" s="48">
        <v>23.062666279999998</v>
      </c>
      <c r="M103" s="51">
        <v>22.396499680000002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20.358974360000001</v>
      </c>
      <c r="F104" s="46">
        <v>24.142432580000001</v>
      </c>
      <c r="G104" s="45">
        <v>227.23637650000001</v>
      </c>
      <c r="H104" s="47">
        <v>-1.7089743589999999</v>
      </c>
      <c r="I104" s="48">
        <v>13.18080503</v>
      </c>
      <c r="J104" s="49">
        <v>13.05367412</v>
      </c>
      <c r="K104" s="47">
        <v>-2.1589743590000001</v>
      </c>
      <c r="L104" s="48">
        <v>28.80190803</v>
      </c>
      <c r="M104" s="51">
        <v>47.204666330000002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29.76923077</v>
      </c>
      <c r="F105" s="46">
        <v>27.307699589999999</v>
      </c>
      <c r="G105" s="45">
        <v>132.54575460000001</v>
      </c>
      <c r="H105" s="47">
        <v>-4.269230769</v>
      </c>
      <c r="I105" s="48">
        <v>10.51406135</v>
      </c>
      <c r="J105" s="49">
        <v>2.617635173</v>
      </c>
      <c r="K105" s="47">
        <v>-5.4192307690000003</v>
      </c>
      <c r="L105" s="48">
        <v>24.593591109999998</v>
      </c>
      <c r="M105" s="51">
        <v>19.95232815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13.974358970000001</v>
      </c>
      <c r="F106" s="46">
        <v>18.002697680000001</v>
      </c>
      <c r="G106" s="45">
        <v>326.62364810000003</v>
      </c>
      <c r="H106" s="47">
        <v>-1.924358974</v>
      </c>
      <c r="I106" s="48">
        <v>13.0867339</v>
      </c>
      <c r="J106" s="49">
        <v>7.5831674360000001</v>
      </c>
      <c r="K106" s="47">
        <v>-2.4743589739999998</v>
      </c>
      <c r="L106" s="48">
        <v>27.564651569999999</v>
      </c>
      <c r="M106" s="51">
        <v>65.26717395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14.358974359999999</v>
      </c>
      <c r="F107" s="46">
        <v>15.911708689999999</v>
      </c>
      <c r="G107" s="45">
        <v>314.251372</v>
      </c>
      <c r="H107" s="47">
        <v>-1.808974359</v>
      </c>
      <c r="I107" s="48">
        <v>11.881693220000001</v>
      </c>
      <c r="J107" s="49">
        <v>8.3869988450000008</v>
      </c>
      <c r="K107" s="47">
        <v>-2.7089743589999999</v>
      </c>
      <c r="L107" s="48">
        <v>26.863490540000001</v>
      </c>
      <c r="M107" s="51">
        <v>64.675928589999998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15.410256410000001</v>
      </c>
      <c r="F108" s="46">
        <v>15.007876270000001</v>
      </c>
      <c r="G108" s="45">
        <v>273.87540330000002</v>
      </c>
      <c r="H108" s="47">
        <v>-1.8602564100000001</v>
      </c>
      <c r="I108" s="48">
        <v>10.51668332</v>
      </c>
      <c r="J108" s="49">
        <v>14.73553048</v>
      </c>
      <c r="K108" s="47">
        <v>-2.5102564100000002</v>
      </c>
      <c r="L108" s="48">
        <v>24.910886980000001</v>
      </c>
      <c r="M108" s="51">
        <v>59.403313830000002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7FBA4C01-5264-4545-81E7-50F02A463871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CACE7610-C4D1-4940-988F-78B49AEB1C68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4A234060-324F-41F4-A84D-606CDA69D41E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CC8A3B0E-7D0B-4893-9E42-71EA760DF9B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740F48C8-5068-4312-AA94-14F315016A12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890E397D-4987-4102-9BE8-8BD2335660EB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A8B3EAAC-0693-4BEF-8263-69F698616A8D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656A6B27-6F1F-4995-9373-A1A349D64AC6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DBA55F55-BAB8-4C1C-BA2C-AE1E12B71AEC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6A871DFE-DAAB-4BA8-9892-F5ACC0164FD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2FA799E9-BB64-4692-A55C-E1B14F0DA7FA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24DA7839-C97C-4D00-9BDB-5FB9D3C7E9A1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outlinePr summaryBelow="0" summaryRight="0"/>
  </sheetPr>
  <dimension ref="A1:Y1001"/>
  <sheetViews>
    <sheetView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22.257597946220798</v>
      </c>
      <c r="F3" s="34">
        <f t="shared" si="0"/>
        <v>37.513316805361882</v>
      </c>
      <c r="G3" s="53">
        <f t="shared" si="0"/>
        <v>194.42210345906534</v>
      </c>
      <c r="H3" s="34">
        <f t="shared" si="0"/>
        <v>-4.574910591165275</v>
      </c>
      <c r="I3" s="34">
        <f t="shared" si="0"/>
        <v>8.5673176222928991</v>
      </c>
      <c r="J3" s="52">
        <f t="shared" si="0"/>
        <v>8.0095550454610294</v>
      </c>
      <c r="K3" s="34">
        <f t="shared" si="0"/>
        <v>-2.9229621011652713</v>
      </c>
      <c r="L3" s="34">
        <f t="shared" si="0"/>
        <v>23.765806570912119</v>
      </c>
      <c r="M3" s="52">
        <f t="shared" si="0"/>
        <v>-17.789594084078939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14.07692308</v>
      </c>
      <c r="F4" s="34">
        <v>22.090770620000001</v>
      </c>
      <c r="G4" s="44">
        <v>330.10748710000001</v>
      </c>
      <c r="H4" s="35">
        <v>-3.6269230769999998</v>
      </c>
      <c r="I4" s="35">
        <v>0.44025469070000001</v>
      </c>
      <c r="J4" s="43">
        <v>19.482999549999999</v>
      </c>
      <c r="K4" s="36">
        <v>-2.4269230770000001</v>
      </c>
      <c r="L4" s="35">
        <v>10.67034321</v>
      </c>
      <c r="M4" s="50">
        <v>-8.4008437590000007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14.56410256</v>
      </c>
      <c r="F5" s="34">
        <v>21.938861410000001</v>
      </c>
      <c r="G5" s="44">
        <v>308.18523440000001</v>
      </c>
      <c r="H5" s="35">
        <v>-3.614102564</v>
      </c>
      <c r="I5" s="35">
        <v>-8.2190454920000003E-2</v>
      </c>
      <c r="J5" s="43">
        <v>15.544549330000001</v>
      </c>
      <c r="K5" s="36">
        <v>-2.6641025639999998</v>
      </c>
      <c r="L5" s="35">
        <v>9.8199720020000001</v>
      </c>
      <c r="M5" s="50">
        <v>-5.4099492930000004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16.487179489999999</v>
      </c>
      <c r="F6" s="34">
        <v>25.019950720000001</v>
      </c>
      <c r="G6" s="44">
        <v>272.86544959999998</v>
      </c>
      <c r="H6" s="35">
        <v>-4.2871794870000004</v>
      </c>
      <c r="I6" s="35">
        <v>-2.0679957830000002</v>
      </c>
      <c r="J6" s="43">
        <v>6.0130150149999997</v>
      </c>
      <c r="K6" s="36">
        <v>-3.2371794870000001</v>
      </c>
      <c r="L6" s="35">
        <v>9.0688122310000008</v>
      </c>
      <c r="M6" s="50">
        <v>-9.7305225600000007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15.589743589999999</v>
      </c>
      <c r="F7" s="34">
        <v>60.508796400000001</v>
      </c>
      <c r="G7" s="44">
        <v>223.455286</v>
      </c>
      <c r="H7" s="35">
        <v>-3.8397435899999999</v>
      </c>
      <c r="I7" s="35">
        <v>12.08950291</v>
      </c>
      <c r="J7" s="43">
        <v>9.7417521639999993</v>
      </c>
      <c r="K7" s="36">
        <v>-2.93974359</v>
      </c>
      <c r="L7" s="35">
        <v>33.584896190000002</v>
      </c>
      <c r="M7" s="50">
        <v>-17.350354129999999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19.205128210000002</v>
      </c>
      <c r="F8" s="34">
        <v>45.079215509999997</v>
      </c>
      <c r="G8" s="44">
        <v>210.02063659999999</v>
      </c>
      <c r="H8" s="35">
        <v>-4.8051282049999999</v>
      </c>
      <c r="I8" s="35">
        <v>5.9677385449999996</v>
      </c>
      <c r="J8" s="43">
        <v>12.144322499999999</v>
      </c>
      <c r="K8" s="36">
        <v>-3.3551282050000002</v>
      </c>
      <c r="L8" s="35">
        <v>24.143844040000001</v>
      </c>
      <c r="M8" s="50">
        <v>-21.121234040000001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14</v>
      </c>
      <c r="F9" s="34">
        <v>22.631909100000001</v>
      </c>
      <c r="G9" s="44">
        <v>343.77940039999999</v>
      </c>
      <c r="H9" s="35">
        <v>-3.75</v>
      </c>
      <c r="I9" s="35">
        <v>0.18590744209999999</v>
      </c>
      <c r="J9" s="43">
        <v>17.212619230000001</v>
      </c>
      <c r="K9" s="36">
        <v>-2.9</v>
      </c>
      <c r="L9" s="35">
        <v>9.7184890579999994</v>
      </c>
      <c r="M9" s="50">
        <v>-3.2496720670000001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19.282051280000001</v>
      </c>
      <c r="F10" s="34">
        <v>25.449183390000002</v>
      </c>
      <c r="G10" s="44">
        <v>265.87452869999998</v>
      </c>
      <c r="H10" s="35">
        <v>-4.8820512819999999</v>
      </c>
      <c r="I10" s="35">
        <v>-1.934764312</v>
      </c>
      <c r="J10" s="43">
        <v>2.1201342329999999</v>
      </c>
      <c r="K10" s="36">
        <v>-3.8320512820000001</v>
      </c>
      <c r="L10" s="35">
        <v>9.7393617409999997</v>
      </c>
      <c r="M10" s="50">
        <v>-12.51725012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14.30769231</v>
      </c>
      <c r="F11" s="34">
        <v>30.72403306</v>
      </c>
      <c r="G11" s="44">
        <v>271.91225200000002</v>
      </c>
      <c r="H11" s="35">
        <v>-3.2576923080000002</v>
      </c>
      <c r="I11" s="35">
        <v>4.0094625549999998</v>
      </c>
      <c r="J11" s="43">
        <v>21.962765879999999</v>
      </c>
      <c r="K11" s="36">
        <v>-1.8576923080000001</v>
      </c>
      <c r="L11" s="35">
        <v>18.540707399999999</v>
      </c>
      <c r="M11" s="50">
        <v>-4.3967852560000003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16.15384615</v>
      </c>
      <c r="F12" s="34">
        <v>26.946948370000001</v>
      </c>
      <c r="G12" s="44">
        <v>274.99132659999998</v>
      </c>
      <c r="H12" s="35">
        <v>-3.7038461539999998</v>
      </c>
      <c r="I12" s="35">
        <v>1.7324188869999999</v>
      </c>
      <c r="J12" s="43">
        <v>5.8963121770000004</v>
      </c>
      <c r="K12" s="36">
        <v>-2.6038461540000002</v>
      </c>
      <c r="L12" s="35">
        <v>12.99846408</v>
      </c>
      <c r="M12" s="50">
        <v>-13.9146763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13.23076923</v>
      </c>
      <c r="F13" s="34">
        <v>30.686534689999998</v>
      </c>
      <c r="G13" s="44">
        <v>325.06070640000002</v>
      </c>
      <c r="H13" s="35">
        <v>-2.7807692309999998</v>
      </c>
      <c r="I13" s="35">
        <v>5.2846175239999997</v>
      </c>
      <c r="J13" s="43">
        <v>21.659651960000001</v>
      </c>
      <c r="K13" s="36">
        <v>-1.7807692310000001</v>
      </c>
      <c r="L13" s="35">
        <v>20.596512700000002</v>
      </c>
      <c r="M13" s="50">
        <v>-7.310070939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12.46153846</v>
      </c>
      <c r="F14" s="34">
        <v>20.937963</v>
      </c>
      <c r="G14" s="44">
        <v>359.83335820000002</v>
      </c>
      <c r="H14" s="35">
        <v>-2.961538462</v>
      </c>
      <c r="I14" s="35">
        <v>1.753257096</v>
      </c>
      <c r="J14" s="43">
        <v>22.201211969999999</v>
      </c>
      <c r="K14" s="36">
        <v>-2.961538462</v>
      </c>
      <c r="L14" s="35">
        <v>10.93387729</v>
      </c>
      <c r="M14" s="50">
        <v>0.12716656479999999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29.897435900000001</v>
      </c>
      <c r="F15" s="34">
        <v>22.627566560000002</v>
      </c>
      <c r="G15" s="44">
        <v>156.7139784</v>
      </c>
      <c r="H15" s="35">
        <v>-5.7474358969999999</v>
      </c>
      <c r="I15" s="35">
        <v>11.36849954</v>
      </c>
      <c r="J15" s="43">
        <v>0.25764710950000003</v>
      </c>
      <c r="K15" s="36">
        <v>-2.6974358970000001</v>
      </c>
      <c r="L15" s="35">
        <v>21.513541289999999</v>
      </c>
      <c r="M15" s="50">
        <v>-21.621046530000001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20.717948719999999</v>
      </c>
      <c r="F16" s="34">
        <v>56.140475350000003</v>
      </c>
      <c r="G16" s="44">
        <v>171.17081099999999</v>
      </c>
      <c r="H16" s="35">
        <v>-4.6179487180000001</v>
      </c>
      <c r="I16" s="35">
        <v>13.10193417</v>
      </c>
      <c r="J16" s="43">
        <v>15.391856750000001</v>
      </c>
      <c r="K16" s="36">
        <v>-3.017948718</v>
      </c>
      <c r="L16" s="35">
        <v>33.660544799999997</v>
      </c>
      <c r="M16" s="50">
        <v>-13.83988263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17.666666670000001</v>
      </c>
      <c r="F17" s="34">
        <v>35.538408480000001</v>
      </c>
      <c r="G17" s="44">
        <v>239.58354109999999</v>
      </c>
      <c r="H17" s="35">
        <v>-4.7166666670000001</v>
      </c>
      <c r="I17" s="35">
        <v>0.58478478899999997</v>
      </c>
      <c r="J17" s="43">
        <v>3.4286710679999999</v>
      </c>
      <c r="K17" s="36">
        <v>-3.1666666669999999</v>
      </c>
      <c r="L17" s="35">
        <v>16.17816886</v>
      </c>
      <c r="M17" s="50">
        <v>-21.506535020000001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19.38461538</v>
      </c>
      <c r="F18" s="34">
        <v>31.504397220000001</v>
      </c>
      <c r="G18" s="44">
        <v>227.7152097</v>
      </c>
      <c r="H18" s="35">
        <v>-4.384615385</v>
      </c>
      <c r="I18" s="35">
        <v>0.81429784729999999</v>
      </c>
      <c r="J18" s="43">
        <v>1.818531696</v>
      </c>
      <c r="K18" s="36">
        <v>-3.4346153849999999</v>
      </c>
      <c r="L18" s="35">
        <v>15.559709720000001</v>
      </c>
      <c r="M18" s="50">
        <v>-23.533477009999999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15.410256410000001</v>
      </c>
      <c r="F19" s="34">
        <v>19.141546590000001</v>
      </c>
      <c r="G19" s="44">
        <v>300.95929239999998</v>
      </c>
      <c r="H19" s="35">
        <v>-3.56025641</v>
      </c>
      <c r="I19" s="35">
        <v>0.4191555414</v>
      </c>
      <c r="J19" s="43">
        <v>8.8662280609999993</v>
      </c>
      <c r="K19" s="36">
        <v>-2.4102564100000001</v>
      </c>
      <c r="L19" s="35">
        <v>9.5910500919999997</v>
      </c>
      <c r="M19" s="50">
        <v>-6.9434183389999999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16.948717949999999</v>
      </c>
      <c r="F20" s="34">
        <v>61.963467620000003</v>
      </c>
      <c r="G20" s="44">
        <v>189.61710210000001</v>
      </c>
      <c r="H20" s="35">
        <v>-4.1987179489999997</v>
      </c>
      <c r="I20" s="35">
        <v>13.94468496</v>
      </c>
      <c r="J20" s="43">
        <v>12.85431603</v>
      </c>
      <c r="K20" s="36">
        <v>-2.8987179489999999</v>
      </c>
      <c r="L20" s="35">
        <v>35.478199269999998</v>
      </c>
      <c r="M20" s="50">
        <v>-17.713162910000001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12.589743589999999</v>
      </c>
      <c r="F21" s="34">
        <v>38.366209670000003</v>
      </c>
      <c r="G21" s="44">
        <v>291.79057440000003</v>
      </c>
      <c r="H21" s="35">
        <v>-2.7897435900000001</v>
      </c>
      <c r="I21" s="35">
        <v>6.7881644569999997</v>
      </c>
      <c r="J21" s="43">
        <v>27.38409317</v>
      </c>
      <c r="K21" s="36">
        <v>-1.98974359</v>
      </c>
      <c r="L21" s="35">
        <v>23.298664980000002</v>
      </c>
      <c r="M21" s="50">
        <v>-2.0903970379999999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12.92307692</v>
      </c>
      <c r="F22" s="34">
        <v>21.15760701</v>
      </c>
      <c r="G22" s="44">
        <v>352.97983540000001</v>
      </c>
      <c r="H22" s="35">
        <v>-3.0230769230000001</v>
      </c>
      <c r="I22" s="35">
        <v>1.058834531</v>
      </c>
      <c r="J22" s="43">
        <v>20.67481394</v>
      </c>
      <c r="K22" s="36">
        <v>-2.6230769230000002</v>
      </c>
      <c r="L22" s="35">
        <v>10.292370869999999</v>
      </c>
      <c r="M22" s="50">
        <v>2.3802535740000001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29.76923077</v>
      </c>
      <c r="F23" s="34">
        <v>30.156614059999999</v>
      </c>
      <c r="G23" s="44">
        <v>180.63102280000001</v>
      </c>
      <c r="H23" s="35">
        <v>-5.2192307690000002</v>
      </c>
      <c r="I23" s="35">
        <v>8.1684013899999997</v>
      </c>
      <c r="J23" s="43">
        <v>-0.47500979830000001</v>
      </c>
      <c r="K23" s="36">
        <v>-3.1192307690000001</v>
      </c>
      <c r="L23" s="35">
        <v>23.620155579999999</v>
      </c>
      <c r="M23" s="50">
        <v>-31.068081880000001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16.564102559999998</v>
      </c>
      <c r="F24" s="34">
        <v>35.552753199999998</v>
      </c>
      <c r="G24" s="44">
        <v>259.00949880000002</v>
      </c>
      <c r="H24" s="35">
        <v>-4.5141025639999999</v>
      </c>
      <c r="I24" s="35">
        <v>1.512515694</v>
      </c>
      <c r="J24" s="43">
        <v>4.3163730439999997</v>
      </c>
      <c r="K24" s="36">
        <v>-3.1641025639999998</v>
      </c>
      <c r="L24" s="35">
        <v>17.033793880000001</v>
      </c>
      <c r="M24" s="50">
        <v>-24.67325507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17.871794869999999</v>
      </c>
      <c r="F25" s="34">
        <v>23.058195600000001</v>
      </c>
      <c r="G25" s="44">
        <v>272.69478830000003</v>
      </c>
      <c r="H25" s="35">
        <v>-4.8717948719999997</v>
      </c>
      <c r="I25" s="35">
        <v>-2.2879161959999998</v>
      </c>
      <c r="J25" s="43">
        <v>9.2077066940000005</v>
      </c>
      <c r="K25" s="36">
        <v>-3.7217948719999998</v>
      </c>
      <c r="L25" s="35">
        <v>8.5640324470000007</v>
      </c>
      <c r="M25" s="50">
        <v>-9.3696913590000008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15.051282049999999</v>
      </c>
      <c r="F26" s="34">
        <v>20.590118109999999</v>
      </c>
      <c r="G26" s="44">
        <v>297.70225219999998</v>
      </c>
      <c r="H26" s="35">
        <v>-4.3012820510000003</v>
      </c>
      <c r="I26" s="35">
        <v>-0.84802417019999998</v>
      </c>
      <c r="J26" s="43">
        <v>3.5072176549999998</v>
      </c>
      <c r="K26" s="36">
        <v>-3.3512820510000001</v>
      </c>
      <c r="L26" s="35">
        <v>7.8814275809999996</v>
      </c>
      <c r="M26" s="50">
        <v>-14.65544291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20.07692308</v>
      </c>
      <c r="F27" s="34">
        <v>46.030702439999999</v>
      </c>
      <c r="G27" s="44">
        <v>197.9887612</v>
      </c>
      <c r="H27" s="35">
        <v>-5.076923077</v>
      </c>
      <c r="I27" s="35">
        <v>10.643147900000001</v>
      </c>
      <c r="J27" s="43">
        <v>13.337089150000001</v>
      </c>
      <c r="K27" s="36">
        <v>-2.9769230769999999</v>
      </c>
      <c r="L27" s="35">
        <v>28.394257410000002</v>
      </c>
      <c r="M27" s="50">
        <v>-19.601590779999999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14.30769231</v>
      </c>
      <c r="F28" s="34">
        <v>26.624770089999998</v>
      </c>
      <c r="G28" s="44">
        <v>311.59165580000001</v>
      </c>
      <c r="H28" s="35">
        <v>-3.1576923080000001</v>
      </c>
      <c r="I28" s="35">
        <v>3.587145783</v>
      </c>
      <c r="J28" s="43">
        <v>23.205963350000001</v>
      </c>
      <c r="K28" s="36">
        <v>-1.807692308</v>
      </c>
      <c r="L28" s="35">
        <v>16.734839319999999</v>
      </c>
      <c r="M28" s="50">
        <v>-8.3507606390000007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23.38461538</v>
      </c>
      <c r="F29" s="34">
        <v>37.112767640000001</v>
      </c>
      <c r="G29" s="44">
        <v>188.0210515</v>
      </c>
      <c r="H29" s="35">
        <v>-4.7346153849999997</v>
      </c>
      <c r="I29" s="35">
        <v>6.4012070310000002</v>
      </c>
      <c r="J29" s="43">
        <v>12.16195845</v>
      </c>
      <c r="K29" s="36">
        <v>-3.134615385</v>
      </c>
      <c r="L29" s="35">
        <v>22.864008869999999</v>
      </c>
      <c r="M29" s="50">
        <v>-21.413291130000001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19.435897440000002</v>
      </c>
      <c r="F30" s="34">
        <v>38.798901829999998</v>
      </c>
      <c r="G30" s="44">
        <v>225.12471310000001</v>
      </c>
      <c r="H30" s="35">
        <v>-4.5858974359999998</v>
      </c>
      <c r="I30" s="35">
        <v>3.7843570880000001</v>
      </c>
      <c r="J30" s="43">
        <v>7.8272653730000004</v>
      </c>
      <c r="K30" s="36">
        <v>-2.9858974360000001</v>
      </c>
      <c r="L30" s="35">
        <v>21.057385750000002</v>
      </c>
      <c r="M30" s="50">
        <v>-23.920712909999999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24.820512820000001</v>
      </c>
      <c r="F31" s="34">
        <v>40.288515529999998</v>
      </c>
      <c r="G31" s="44">
        <v>147.66689220000001</v>
      </c>
      <c r="H31" s="35">
        <v>-4.1205128210000002</v>
      </c>
      <c r="I31" s="35">
        <v>13.26888012</v>
      </c>
      <c r="J31" s="43">
        <v>12.10050829</v>
      </c>
      <c r="K31" s="36">
        <v>-2.5205128210000001</v>
      </c>
      <c r="L31" s="35">
        <v>27.762802449999999</v>
      </c>
      <c r="M31" s="50">
        <v>-9.6782147819999995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21.38461538</v>
      </c>
      <c r="F32" s="34">
        <v>43.945331330000002</v>
      </c>
      <c r="G32" s="44">
        <v>171.07074589999999</v>
      </c>
      <c r="H32" s="35">
        <v>-4.8346153850000002</v>
      </c>
      <c r="I32" s="35">
        <v>11.647068750000001</v>
      </c>
      <c r="J32" s="43">
        <v>14.45589592</v>
      </c>
      <c r="K32" s="36">
        <v>-2.884615385</v>
      </c>
      <c r="L32" s="35">
        <v>28.793628649999999</v>
      </c>
      <c r="M32" s="50">
        <v>-15.71797535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14.8974359</v>
      </c>
      <c r="F33" s="34">
        <v>22.01515491</v>
      </c>
      <c r="G33" s="44">
        <v>308.76533080000002</v>
      </c>
      <c r="H33" s="35">
        <v>-3.7974358970000002</v>
      </c>
      <c r="I33" s="35">
        <v>-0.56001765910000001</v>
      </c>
      <c r="J33" s="43">
        <v>10.227282600000001</v>
      </c>
      <c r="K33" s="36">
        <v>-3.1474358969999998</v>
      </c>
      <c r="L33" s="35">
        <v>9.1224668720000004</v>
      </c>
      <c r="M33" s="50">
        <v>-9.7273282380000001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17.07692308</v>
      </c>
      <c r="F34" s="34">
        <v>29.154027889999998</v>
      </c>
      <c r="G34" s="44">
        <v>262.59845589999998</v>
      </c>
      <c r="H34" s="35">
        <v>-4.4769230770000004</v>
      </c>
      <c r="I34" s="35">
        <v>1.075426437</v>
      </c>
      <c r="J34" s="43">
        <v>4.6941985629999996</v>
      </c>
      <c r="K34" s="36">
        <v>-3.2269230769999999</v>
      </c>
      <c r="L34" s="35">
        <v>13.861811879999999</v>
      </c>
      <c r="M34" s="50">
        <v>-20.97158885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26.025641029999999</v>
      </c>
      <c r="F35" s="34">
        <v>32.320499130000002</v>
      </c>
      <c r="G35" s="44">
        <v>172.40232839999999</v>
      </c>
      <c r="H35" s="35">
        <v>-5.4256410260000001</v>
      </c>
      <c r="I35" s="35">
        <v>10.13031846</v>
      </c>
      <c r="J35" s="43">
        <v>8.5414346410000004</v>
      </c>
      <c r="K35" s="36">
        <v>-2.825641026</v>
      </c>
      <c r="L35" s="35">
        <v>24.096935469999998</v>
      </c>
      <c r="M35" s="50">
        <v>-21.905780570000001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26.15384615</v>
      </c>
      <c r="F36" s="34">
        <v>33.067167769999998</v>
      </c>
      <c r="G36" s="44">
        <v>186.93052470000001</v>
      </c>
      <c r="H36" s="35">
        <v>-4.7538461539999997</v>
      </c>
      <c r="I36" s="35">
        <v>7.1215458749999998</v>
      </c>
      <c r="J36" s="43">
        <v>5.0148618630000001</v>
      </c>
      <c r="K36" s="36">
        <v>-2.653846154</v>
      </c>
      <c r="L36" s="35">
        <v>23.415804179999999</v>
      </c>
      <c r="M36" s="50">
        <v>-23.88125127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</v>
      </c>
      <c r="F37" s="34">
        <v>51.963512420000001</v>
      </c>
      <c r="G37" s="44">
        <v>117.3236845</v>
      </c>
      <c r="H37" s="35">
        <v>-4.4000000000000004</v>
      </c>
      <c r="I37" s="35">
        <v>16.27695379</v>
      </c>
      <c r="J37" s="43">
        <v>5.7226074489999998</v>
      </c>
      <c r="K37" s="36">
        <v>-2.65</v>
      </c>
      <c r="L37" s="35">
        <v>33.096710399999999</v>
      </c>
      <c r="M37" s="50">
        <v>-8.6273660799999998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23.820512820000001</v>
      </c>
      <c r="F38" s="34">
        <v>42.981234970000003</v>
      </c>
      <c r="G38" s="44">
        <v>156.66935559999999</v>
      </c>
      <c r="H38" s="35">
        <v>-4.7705128209999996</v>
      </c>
      <c r="I38" s="35">
        <v>12.805522119999999</v>
      </c>
      <c r="J38" s="43">
        <v>12.829906859999999</v>
      </c>
      <c r="K38" s="36">
        <v>-2.920512821</v>
      </c>
      <c r="L38" s="35">
        <v>28.516384380000002</v>
      </c>
      <c r="M38" s="50">
        <v>-9.7558340510000008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30.179487179999999</v>
      </c>
      <c r="F39" s="34">
        <v>29.007051659999998</v>
      </c>
      <c r="G39" s="44">
        <v>122.0668987</v>
      </c>
      <c r="H39" s="35">
        <v>-5.329487179</v>
      </c>
      <c r="I39" s="35">
        <v>14.11474132</v>
      </c>
      <c r="J39" s="43">
        <v>1.6122686820000001</v>
      </c>
      <c r="K39" s="36">
        <v>-3.5294871790000002</v>
      </c>
      <c r="L39" s="35">
        <v>24.02937335</v>
      </c>
      <c r="M39" s="50">
        <v>-10.81387104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14.948717950000001</v>
      </c>
      <c r="F40" s="34">
        <v>24.43501238</v>
      </c>
      <c r="G40" s="44">
        <v>288.78250910000003</v>
      </c>
      <c r="H40" s="35">
        <v>-3.0487179489999998</v>
      </c>
      <c r="I40" s="35">
        <v>2.4337587940000001</v>
      </c>
      <c r="J40" s="43">
        <v>13.490534930000001</v>
      </c>
      <c r="K40" s="36">
        <v>-1.9487179489999999</v>
      </c>
      <c r="L40" s="35">
        <v>14.29881979</v>
      </c>
      <c r="M40" s="50">
        <v>-8.4132761439999992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28.487179489999999</v>
      </c>
      <c r="F41" s="34">
        <v>40.518237679999999</v>
      </c>
      <c r="G41" s="44">
        <v>114.24321639999999</v>
      </c>
      <c r="H41" s="35">
        <v>-4.5871794870000002</v>
      </c>
      <c r="I41" s="35">
        <v>16.272024259999998</v>
      </c>
      <c r="J41" s="43">
        <v>0.45801870459999999</v>
      </c>
      <c r="K41" s="36">
        <v>-2.887179487</v>
      </c>
      <c r="L41" s="35">
        <v>29.114455329999998</v>
      </c>
      <c r="M41" s="50">
        <v>-8.0708051520000001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13.179487180000001</v>
      </c>
      <c r="F42" s="34">
        <v>53.17665804</v>
      </c>
      <c r="G42" s="44">
        <v>251.71773229999999</v>
      </c>
      <c r="H42" s="35">
        <v>-2.8794871789999998</v>
      </c>
      <c r="I42" s="35">
        <v>9.6734116700000001</v>
      </c>
      <c r="J42" s="43">
        <v>13.80984844</v>
      </c>
      <c r="K42" s="36">
        <v>-2.4794871789999999</v>
      </c>
      <c r="L42" s="35">
        <v>29.538926329999999</v>
      </c>
      <c r="M42" s="50">
        <v>-11.5999075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15.15384615</v>
      </c>
      <c r="F43" s="34">
        <v>33.330750639999998</v>
      </c>
      <c r="G43" s="44">
        <v>253.2880644</v>
      </c>
      <c r="H43" s="35">
        <v>-3.8538461540000002</v>
      </c>
      <c r="I43" s="35">
        <v>4.4007477960000001</v>
      </c>
      <c r="J43" s="43">
        <v>16.41682277</v>
      </c>
      <c r="K43" s="36">
        <v>-2.4538461539999998</v>
      </c>
      <c r="L43" s="35">
        <v>19.194879740000001</v>
      </c>
      <c r="M43" s="50">
        <v>-11.70681772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23.435897440000002</v>
      </c>
      <c r="F44" s="34">
        <v>45.940043420000002</v>
      </c>
      <c r="G44" s="44">
        <v>135.25584459999999</v>
      </c>
      <c r="H44" s="35">
        <v>-4.3358974359999998</v>
      </c>
      <c r="I44" s="35">
        <v>14.23067839</v>
      </c>
      <c r="J44" s="43">
        <v>10.363806029999999</v>
      </c>
      <c r="K44" s="36">
        <v>-2.7858974359999999</v>
      </c>
      <c r="L44" s="35">
        <v>30.58700898</v>
      </c>
      <c r="M44" s="50">
        <v>-11.71975276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22.435897440000002</v>
      </c>
      <c r="F45" s="34">
        <v>46.155098299999999</v>
      </c>
      <c r="G45" s="44">
        <v>173.61476260000001</v>
      </c>
      <c r="H45" s="35">
        <v>-4.6858974360000003</v>
      </c>
      <c r="I45" s="35">
        <v>11.39859671</v>
      </c>
      <c r="J45" s="43">
        <v>13.20746926</v>
      </c>
      <c r="K45" s="36">
        <v>-3.0858974360000002</v>
      </c>
      <c r="L45" s="35">
        <v>28.750370830000001</v>
      </c>
      <c r="M45" s="50">
        <v>-13.63028946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17.564102559999998</v>
      </c>
      <c r="F46" s="34">
        <v>25.41997293</v>
      </c>
      <c r="G46" s="44">
        <v>275.60578850000002</v>
      </c>
      <c r="H46" s="35">
        <v>-4.6641025640000002</v>
      </c>
      <c r="I46" s="35">
        <v>-0.70429529040000005</v>
      </c>
      <c r="J46" s="43">
        <v>6.558327018</v>
      </c>
      <c r="K46" s="36">
        <v>-3.4641025640000001</v>
      </c>
      <c r="L46" s="35">
        <v>10.6650581</v>
      </c>
      <c r="M46" s="50">
        <v>-14.65782845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15.79487179</v>
      </c>
      <c r="F47" s="34">
        <v>23.353666839999999</v>
      </c>
      <c r="G47" s="44">
        <v>287.7722296</v>
      </c>
      <c r="H47" s="35">
        <v>-4.0948717950000004</v>
      </c>
      <c r="I47" s="35">
        <v>-1.3089732780000001</v>
      </c>
      <c r="J47" s="43">
        <v>3.569161255</v>
      </c>
      <c r="K47" s="36">
        <v>-3.1448717949999998</v>
      </c>
      <c r="L47" s="35">
        <v>8.8058156360000002</v>
      </c>
      <c r="M47" s="50">
        <v>-15.379451769999999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23.794871789999998</v>
      </c>
      <c r="F48" s="34">
        <v>28.937824930000001</v>
      </c>
      <c r="G48" s="44">
        <v>222.73094829999999</v>
      </c>
      <c r="H48" s="35">
        <v>-4.5948717950000004</v>
      </c>
      <c r="I48" s="35">
        <v>1.5078149620000001</v>
      </c>
      <c r="J48" s="43">
        <v>-6.5425318570000002</v>
      </c>
      <c r="K48" s="36">
        <v>-2.844871795</v>
      </c>
      <c r="L48" s="35">
        <v>15.15139216</v>
      </c>
      <c r="M48" s="50">
        <v>-27.189982109999999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14.820512819999999</v>
      </c>
      <c r="F49" s="34">
        <v>18.71254261</v>
      </c>
      <c r="G49" s="44">
        <v>303.78794210000001</v>
      </c>
      <c r="H49" s="35">
        <v>-4.3705128210000002</v>
      </c>
      <c r="I49" s="35">
        <v>-1.220390775</v>
      </c>
      <c r="J49" s="43">
        <v>11.03268263</v>
      </c>
      <c r="K49" s="36">
        <v>-3.7205128209999998</v>
      </c>
      <c r="L49" s="35">
        <v>6.7961074100000003</v>
      </c>
      <c r="M49" s="50">
        <v>-9.3560892320000004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26.743589740000001</v>
      </c>
      <c r="F50" s="34">
        <v>40.58265755</v>
      </c>
      <c r="G50" s="44">
        <v>128.01063400000001</v>
      </c>
      <c r="H50" s="35">
        <v>-4.3935897439999998</v>
      </c>
      <c r="I50" s="35">
        <v>14.942897970000001</v>
      </c>
      <c r="J50" s="43">
        <v>7.8205816549999998</v>
      </c>
      <c r="K50" s="36">
        <v>-3.4435897440000001</v>
      </c>
      <c r="L50" s="35">
        <v>28.406681039999999</v>
      </c>
      <c r="M50" s="50">
        <v>-9.0839993759999995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14.92307692</v>
      </c>
      <c r="F51" s="34">
        <v>46.618850170000002</v>
      </c>
      <c r="G51" s="44">
        <v>241.34868420000001</v>
      </c>
      <c r="H51" s="35">
        <v>-4.1230769230000002</v>
      </c>
      <c r="I51" s="35">
        <v>8.47924744</v>
      </c>
      <c r="J51" s="43">
        <v>18.705009329999999</v>
      </c>
      <c r="K51" s="36">
        <v>-2.8730769230000002</v>
      </c>
      <c r="L51" s="35">
        <v>26.125709019999999</v>
      </c>
      <c r="M51" s="50">
        <v>-14.223722840000001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19.30769231</v>
      </c>
      <c r="F52" s="34">
        <v>43.52573683</v>
      </c>
      <c r="G52" s="44">
        <v>189.0915277</v>
      </c>
      <c r="H52" s="35">
        <v>-4.9576923080000004</v>
      </c>
      <c r="I52" s="35">
        <v>10.872142</v>
      </c>
      <c r="J52" s="43">
        <v>15.059270120000001</v>
      </c>
      <c r="K52" s="36">
        <v>-2.7576923080000002</v>
      </c>
      <c r="L52" s="35">
        <v>29.007607239999999</v>
      </c>
      <c r="M52" s="50">
        <v>-19.618143509999999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13.33333333</v>
      </c>
      <c r="F53" s="34">
        <v>21.937583920000002</v>
      </c>
      <c r="G53" s="44">
        <v>355.04173379999997</v>
      </c>
      <c r="H53" s="35">
        <v>-2.6833333330000002</v>
      </c>
      <c r="I53" s="35">
        <v>2.1503945350000002</v>
      </c>
      <c r="J53" s="43">
        <v>24.464580470000001</v>
      </c>
      <c r="K53" s="36">
        <v>-2.3833333329999999</v>
      </c>
      <c r="L53" s="35">
        <v>12.682830239999999</v>
      </c>
      <c r="M53" s="50">
        <v>-2.6636259510000002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25.53846154</v>
      </c>
      <c r="F54" s="34">
        <v>38.665122840000002</v>
      </c>
      <c r="G54" s="44">
        <v>160.1795559</v>
      </c>
      <c r="H54" s="35">
        <v>-4.788461538</v>
      </c>
      <c r="I54" s="35">
        <v>11.878430509999999</v>
      </c>
      <c r="J54" s="43">
        <v>10.66306194</v>
      </c>
      <c r="K54" s="36">
        <v>-2.6384615380000001</v>
      </c>
      <c r="L54" s="35">
        <v>27.133709580000001</v>
      </c>
      <c r="M54" s="50">
        <v>-14.837187139999999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15.38461538</v>
      </c>
      <c r="F55" s="34">
        <v>22.16321735</v>
      </c>
      <c r="G55" s="44">
        <v>292.04489360000002</v>
      </c>
      <c r="H55" s="35">
        <v>-3.9846153850000001</v>
      </c>
      <c r="I55" s="35">
        <v>-1.6581322620000001</v>
      </c>
      <c r="J55" s="43">
        <v>5.3489747530000002</v>
      </c>
      <c r="K55" s="36">
        <v>-3.884615385</v>
      </c>
      <c r="L55" s="35">
        <v>7.910439019</v>
      </c>
      <c r="M55" s="50">
        <v>-16.389236480000001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20.743589740000001</v>
      </c>
      <c r="F56" s="34">
        <v>40.377030789999999</v>
      </c>
      <c r="G56" s="44">
        <v>219.91396929999999</v>
      </c>
      <c r="H56" s="35">
        <v>-4.7435897440000003</v>
      </c>
      <c r="I56" s="35">
        <v>2.8155292169999999</v>
      </c>
      <c r="J56" s="43">
        <v>4.2288141670000003</v>
      </c>
      <c r="K56" s="36">
        <v>-3.4435897440000001</v>
      </c>
      <c r="L56" s="35">
        <v>21.09240853</v>
      </c>
      <c r="M56" s="50">
        <v>-26.037783350000002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15.179487180000001</v>
      </c>
      <c r="F57" s="34">
        <v>20.56406368</v>
      </c>
      <c r="G57" s="44">
        <v>322.84539910000001</v>
      </c>
      <c r="H57" s="35">
        <v>-4.1294871789999998</v>
      </c>
      <c r="I57" s="35">
        <v>-0.26213192079999997</v>
      </c>
      <c r="J57" s="43">
        <v>16.557600140000002</v>
      </c>
      <c r="K57" s="36">
        <v>-2.9794871789999999</v>
      </c>
      <c r="L57" s="35">
        <v>8.12311798</v>
      </c>
      <c r="M57" s="50">
        <v>-0.3158206194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28.025641029999999</v>
      </c>
      <c r="F58" s="34">
        <v>31.46504466</v>
      </c>
      <c r="G58" s="44">
        <v>146.6879189</v>
      </c>
      <c r="H58" s="35">
        <v>-5.3756410260000003</v>
      </c>
      <c r="I58" s="35">
        <v>13.62831443</v>
      </c>
      <c r="J58" s="43">
        <v>5.8429814520000001</v>
      </c>
      <c r="K58" s="36">
        <v>-3.2756410260000002</v>
      </c>
      <c r="L58" s="35">
        <v>25.230666670000002</v>
      </c>
      <c r="M58" s="50">
        <v>-17.604784370000001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15.84615385</v>
      </c>
      <c r="F59" s="34">
        <v>20.899012249999998</v>
      </c>
      <c r="G59" s="44">
        <v>287.32031310000002</v>
      </c>
      <c r="H59" s="35">
        <v>-3.2961538460000002</v>
      </c>
      <c r="I59" s="35">
        <v>0.60024503070000002</v>
      </c>
      <c r="J59" s="43">
        <v>4.785007469</v>
      </c>
      <c r="K59" s="36">
        <v>-2.5461538460000002</v>
      </c>
      <c r="L59" s="35">
        <v>10.307417709999999</v>
      </c>
      <c r="M59" s="50">
        <v>-12.477937389999999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16.487179489999999</v>
      </c>
      <c r="F60" s="34">
        <v>28.25051264</v>
      </c>
      <c r="G60" s="44">
        <v>267.04029020000002</v>
      </c>
      <c r="H60" s="35">
        <v>-4.0371794870000004</v>
      </c>
      <c r="I60" s="35">
        <v>2.7115948310000002</v>
      </c>
      <c r="J60" s="43">
        <v>7.7298327169999999</v>
      </c>
      <c r="K60" s="36">
        <v>-2.7371794870000001</v>
      </c>
      <c r="L60" s="35">
        <v>15.756194170000001</v>
      </c>
      <c r="M60" s="50">
        <v>-18.82278105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21.102564099999999</v>
      </c>
      <c r="F61" s="34">
        <v>24.832910439999999</v>
      </c>
      <c r="G61" s="44">
        <v>248.92650169999999</v>
      </c>
      <c r="H61" s="35">
        <v>-4.5525641029999999</v>
      </c>
      <c r="I61" s="35">
        <v>-0.73059806579999997</v>
      </c>
      <c r="J61" s="43">
        <v>-0.85147101329999997</v>
      </c>
      <c r="K61" s="36">
        <v>-3.7025641029999998</v>
      </c>
      <c r="L61" s="35">
        <v>10.682581620000001</v>
      </c>
      <c r="M61" s="50">
        <v>-14.676995760000001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16.358974360000001</v>
      </c>
      <c r="F62" s="34">
        <v>35.830455540000003</v>
      </c>
      <c r="G62" s="44">
        <v>251.94731680000001</v>
      </c>
      <c r="H62" s="35">
        <v>-4.0589743589999996</v>
      </c>
      <c r="I62" s="35">
        <v>3.6886071739999999</v>
      </c>
      <c r="J62" s="43">
        <v>11.478018990000001</v>
      </c>
      <c r="K62" s="36">
        <v>-2.6589743590000001</v>
      </c>
      <c r="L62" s="35">
        <v>19.48773456</v>
      </c>
      <c r="M62" s="50">
        <v>-17.257396790000001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21.69230769</v>
      </c>
      <c r="F63" s="34">
        <v>54.495669190000001</v>
      </c>
      <c r="G63" s="44">
        <v>153.29824590000001</v>
      </c>
      <c r="H63" s="35">
        <v>-4.942307692</v>
      </c>
      <c r="I63" s="35">
        <v>13.879111269999999</v>
      </c>
      <c r="J63" s="43">
        <v>15.80018355</v>
      </c>
      <c r="K63" s="36">
        <v>-3.0923076919999999</v>
      </c>
      <c r="L63" s="35">
        <v>33.7183894</v>
      </c>
      <c r="M63" s="50">
        <v>-11.486820310000001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15.33333333</v>
      </c>
      <c r="F64" s="34">
        <v>19.1809665</v>
      </c>
      <c r="G64" s="44">
        <v>312.15626750000001</v>
      </c>
      <c r="H64" s="35">
        <v>-4.5333333329999999</v>
      </c>
      <c r="I64" s="35">
        <v>-0.82132075140000005</v>
      </c>
      <c r="J64" s="43">
        <v>15.769847199999999</v>
      </c>
      <c r="K64" s="36">
        <v>-3.6333333329999999</v>
      </c>
      <c r="L64" s="35">
        <v>7.1024525369999996</v>
      </c>
      <c r="M64" s="50">
        <v>-4.3472819280000001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21.666666670000001</v>
      </c>
      <c r="F65" s="34">
        <v>35.177762450000003</v>
      </c>
      <c r="G65" s="44">
        <v>215.18040730000001</v>
      </c>
      <c r="H65" s="35">
        <v>-4.6666666670000003</v>
      </c>
      <c r="I65" s="35">
        <v>1.8495520249999999</v>
      </c>
      <c r="J65" s="43">
        <v>-1.4293083289999999</v>
      </c>
      <c r="K65" s="36">
        <v>-3.3166666669999998</v>
      </c>
      <c r="L65" s="35">
        <v>18.06968981</v>
      </c>
      <c r="M65" s="50">
        <v>-27.263954179999999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13.46153846</v>
      </c>
      <c r="F66" s="34">
        <v>25.110145079999999</v>
      </c>
      <c r="G66" s="44">
        <v>352.30256029999998</v>
      </c>
      <c r="H66" s="35">
        <v>-2.8615384619999999</v>
      </c>
      <c r="I66" s="35">
        <v>2.9940607190000001</v>
      </c>
      <c r="J66" s="43">
        <v>21.95027632</v>
      </c>
      <c r="K66" s="36">
        <v>-1.7615384620000001</v>
      </c>
      <c r="L66" s="35">
        <v>15.7875394</v>
      </c>
      <c r="M66" s="50">
        <v>-7.8742934519999999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17.282051280000001</v>
      </c>
      <c r="F67" s="34">
        <v>23.489347120000001</v>
      </c>
      <c r="G67" s="44">
        <v>277.34665039999999</v>
      </c>
      <c r="H67" s="35">
        <v>-4.5820512820000001</v>
      </c>
      <c r="I67" s="35">
        <v>1.1490808100000001</v>
      </c>
      <c r="J67" s="43">
        <v>2.5955058129999999</v>
      </c>
      <c r="K67" s="36">
        <v>-2.982051282</v>
      </c>
      <c r="L67" s="35">
        <v>11.609114419999999</v>
      </c>
      <c r="M67" s="50">
        <v>-21.071238489999999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23.666666670000001</v>
      </c>
      <c r="F68" s="34">
        <v>47.9096507</v>
      </c>
      <c r="G68" s="44">
        <v>116.1232748</v>
      </c>
      <c r="H68" s="35">
        <v>-3.7166666670000001</v>
      </c>
      <c r="I68" s="35">
        <v>18.016682339999999</v>
      </c>
      <c r="J68" s="43">
        <v>2.2316432000000002</v>
      </c>
      <c r="K68" s="36">
        <v>-2.2166666670000001</v>
      </c>
      <c r="L68" s="35">
        <v>32.859042070000001</v>
      </c>
      <c r="M68" s="50">
        <v>-7.3127171750000004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19.743589740000001</v>
      </c>
      <c r="F69" s="34">
        <v>24.847361150000001</v>
      </c>
      <c r="G69" s="44">
        <v>258.73897419999997</v>
      </c>
      <c r="H69" s="35">
        <v>-4.843589744</v>
      </c>
      <c r="I69" s="35">
        <v>-1.1582557339999999</v>
      </c>
      <c r="J69" s="43">
        <v>1.687989043</v>
      </c>
      <c r="K69" s="36">
        <v>-3.6435897439999998</v>
      </c>
      <c r="L69" s="35">
        <v>9.9987242090000006</v>
      </c>
      <c r="M69" s="50">
        <v>-14.24934652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13.487179490000001</v>
      </c>
      <c r="F70" s="34">
        <v>20.980244809999999</v>
      </c>
      <c r="G70" s="44">
        <v>342.92959159999998</v>
      </c>
      <c r="H70" s="35">
        <v>-3.2371794870000001</v>
      </c>
      <c r="I70" s="35">
        <v>1.421222897</v>
      </c>
      <c r="J70" s="43">
        <v>21.493046369999998</v>
      </c>
      <c r="K70" s="36">
        <v>-2.4371794869999999</v>
      </c>
      <c r="L70" s="35">
        <v>11.643829650000001</v>
      </c>
      <c r="M70" s="50">
        <v>-5.3721050779999997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24.15384615</v>
      </c>
      <c r="F71" s="34">
        <v>44.347112559999999</v>
      </c>
      <c r="G71" s="44">
        <v>172.42769949999999</v>
      </c>
      <c r="H71" s="35">
        <v>-4.6038461540000002</v>
      </c>
      <c r="I71" s="35">
        <v>9.4761662510000004</v>
      </c>
      <c r="J71" s="43">
        <v>14.433240359999999</v>
      </c>
      <c r="K71" s="36">
        <v>-2.7538461540000001</v>
      </c>
      <c r="L71" s="35">
        <v>27.517877680000002</v>
      </c>
      <c r="M71" s="50">
        <v>-14.60357832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28.205128210000002</v>
      </c>
      <c r="F72" s="34">
        <v>29.540837459999999</v>
      </c>
      <c r="G72" s="44">
        <v>198.50959649999999</v>
      </c>
      <c r="H72" s="35">
        <v>-4.9051282049999996</v>
      </c>
      <c r="I72" s="35">
        <v>6.0069723320000001</v>
      </c>
      <c r="J72" s="43">
        <v>-1.3090462380000001</v>
      </c>
      <c r="K72" s="36">
        <v>-3.155128205</v>
      </c>
      <c r="L72" s="35">
        <v>21.604439849999999</v>
      </c>
      <c r="M72" s="50">
        <v>-32.736818280000001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15.87179487</v>
      </c>
      <c r="F73" s="34">
        <v>20.071179950000001</v>
      </c>
      <c r="G73" s="44">
        <v>305.26007320000002</v>
      </c>
      <c r="H73" s="35">
        <v>-3.8217948719999999</v>
      </c>
      <c r="I73" s="35">
        <v>-0.11686324100000001</v>
      </c>
      <c r="J73" s="43">
        <v>3.579873198</v>
      </c>
      <c r="K73" s="36">
        <v>-2.9717948719999998</v>
      </c>
      <c r="L73" s="35">
        <v>9.1408131699999995</v>
      </c>
      <c r="M73" s="50">
        <v>-12.327617549999999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24.435897440000002</v>
      </c>
      <c r="F74" s="34">
        <v>37.275401819999999</v>
      </c>
      <c r="G74" s="44">
        <v>210.8412137</v>
      </c>
      <c r="H74" s="35">
        <v>-4.8858974359999996</v>
      </c>
      <c r="I74" s="35">
        <v>3.1787421760000001</v>
      </c>
      <c r="J74" s="43">
        <v>0.78468249830000003</v>
      </c>
      <c r="K74" s="36">
        <v>-2.885897436</v>
      </c>
      <c r="L74" s="35">
        <v>20.822069979999998</v>
      </c>
      <c r="M74" s="50">
        <v>-27.821997400000001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17.76923077</v>
      </c>
      <c r="F75" s="34">
        <v>42.096121179999997</v>
      </c>
      <c r="G75" s="44">
        <v>232.71254189999999</v>
      </c>
      <c r="H75" s="35">
        <v>-4.6692307690000003</v>
      </c>
      <c r="I75" s="35">
        <v>1.407387105</v>
      </c>
      <c r="J75" s="43">
        <v>6.5700913920000001</v>
      </c>
      <c r="K75" s="36">
        <v>-3.4692307690000002</v>
      </c>
      <c r="L75" s="35">
        <v>19.713897930000002</v>
      </c>
      <c r="M75" s="50">
        <v>-22.756038449999998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19.743589740000001</v>
      </c>
      <c r="F76" s="34">
        <v>46.218400610000003</v>
      </c>
      <c r="G76" s="44">
        <v>191.95154679999999</v>
      </c>
      <c r="H76" s="35">
        <v>-4.7435897440000003</v>
      </c>
      <c r="I76" s="35">
        <v>9.082984218</v>
      </c>
      <c r="J76" s="43">
        <v>13.905740270000001</v>
      </c>
      <c r="K76" s="36">
        <v>-3.1435897439999998</v>
      </c>
      <c r="L76" s="35">
        <v>27.10175692</v>
      </c>
      <c r="M76" s="50">
        <v>-21.987369609999998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27.282051280000001</v>
      </c>
      <c r="F77" s="34">
        <v>32.999762760000003</v>
      </c>
      <c r="G77" s="44">
        <v>205.23138119999999</v>
      </c>
      <c r="H77" s="35">
        <v>-5.0320512820000003</v>
      </c>
      <c r="I77" s="35">
        <v>3.7389696780000001</v>
      </c>
      <c r="J77" s="43">
        <v>1.2851178649999999</v>
      </c>
      <c r="K77" s="36">
        <v>-3.482051282</v>
      </c>
      <c r="L77" s="35">
        <v>21.282453220000001</v>
      </c>
      <c r="M77" s="50">
        <v>-28.94193911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18.179487179999999</v>
      </c>
      <c r="F78" s="34">
        <v>27.150541400000002</v>
      </c>
      <c r="G78" s="44">
        <v>262.29078600000003</v>
      </c>
      <c r="H78" s="35">
        <v>-4.7294871790000004</v>
      </c>
      <c r="I78" s="35">
        <v>-0.16908207180000001</v>
      </c>
      <c r="J78" s="43">
        <v>5.6848008610000003</v>
      </c>
      <c r="K78" s="36">
        <v>-3.4794871789999999</v>
      </c>
      <c r="L78" s="35">
        <v>11.825948329999999</v>
      </c>
      <c r="M78" s="50">
        <v>-18.25066824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17.333333329999999</v>
      </c>
      <c r="F79" s="34">
        <v>47.839766670000003</v>
      </c>
      <c r="G79" s="44">
        <v>210.2455348</v>
      </c>
      <c r="H79" s="35">
        <v>-4.5333333329999999</v>
      </c>
      <c r="I79" s="35">
        <v>9.8943608479999998</v>
      </c>
      <c r="J79" s="43">
        <v>14.788513330000001</v>
      </c>
      <c r="K79" s="36">
        <v>-3.1333333329999999</v>
      </c>
      <c r="L79" s="35">
        <v>28.229201620000001</v>
      </c>
      <c r="M79" s="50">
        <v>-21.01511507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30.358974360000001</v>
      </c>
      <c r="F80" s="34">
        <v>25.491012229999999</v>
      </c>
      <c r="G80" s="44">
        <v>174.79568839999999</v>
      </c>
      <c r="H80" s="35">
        <v>-5.7589743589999998</v>
      </c>
      <c r="I80" s="35">
        <v>10.48762194</v>
      </c>
      <c r="J80" s="43">
        <v>2.5677934969999998</v>
      </c>
      <c r="K80" s="36">
        <v>-2.9089743590000001</v>
      </c>
      <c r="L80" s="35">
        <v>23.034885460000002</v>
      </c>
      <c r="M80" s="50">
        <v>-30.269621149999999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16.205128210000002</v>
      </c>
      <c r="F81" s="34">
        <v>40.130328990000002</v>
      </c>
      <c r="G81" s="44">
        <v>235.3909826</v>
      </c>
      <c r="H81" s="35">
        <v>-3.9551282049999998</v>
      </c>
      <c r="I81" s="35">
        <v>6.7662365470000001</v>
      </c>
      <c r="J81" s="43">
        <v>12.682330609999999</v>
      </c>
      <c r="K81" s="36">
        <v>-2.8551282050000002</v>
      </c>
      <c r="L81" s="35">
        <v>22.254324870000001</v>
      </c>
      <c r="M81" s="50">
        <v>-18.35356964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21.92307692</v>
      </c>
      <c r="F82" s="34">
        <v>27.70851365</v>
      </c>
      <c r="G82" s="44">
        <v>232.85938110000001</v>
      </c>
      <c r="H82" s="35">
        <v>-4.7230769229999998</v>
      </c>
      <c r="I82" s="35">
        <v>0.78711842509999996</v>
      </c>
      <c r="J82" s="43">
        <v>-5.5967417949999998</v>
      </c>
      <c r="K82" s="36">
        <v>-3.2230769229999998</v>
      </c>
      <c r="L82" s="35">
        <v>13.18938006</v>
      </c>
      <c r="M82" s="50">
        <v>-24.019133010000001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17.61538462</v>
      </c>
      <c r="F83" s="34">
        <v>39.932721649999998</v>
      </c>
      <c r="G83" s="44">
        <v>223.41747290000001</v>
      </c>
      <c r="H83" s="35">
        <v>-4.615384615</v>
      </c>
      <c r="I83" s="35">
        <v>5.1044513340000002</v>
      </c>
      <c r="J83" s="43">
        <v>9.1812420530000001</v>
      </c>
      <c r="K83" s="36">
        <v>-3.0653846150000001</v>
      </c>
      <c r="L83" s="35">
        <v>21.001926000000001</v>
      </c>
      <c r="M83" s="50">
        <v>-22.3329764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18.435897440000002</v>
      </c>
      <c r="F84" s="34">
        <v>28.765769519999999</v>
      </c>
      <c r="G84" s="44">
        <v>248.43258230000001</v>
      </c>
      <c r="H84" s="35">
        <v>-5.0358974359999999</v>
      </c>
      <c r="I84" s="35">
        <v>0.29825922160000001</v>
      </c>
      <c r="J84" s="43">
        <v>2.9571623890000001</v>
      </c>
      <c r="K84" s="36">
        <v>-3.2858974359999999</v>
      </c>
      <c r="L84" s="35">
        <v>13.37941185</v>
      </c>
      <c r="M84" s="50">
        <v>-19.59496906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25.410256409999999</v>
      </c>
      <c r="F85" s="34">
        <v>35.564757319999998</v>
      </c>
      <c r="G85" s="44">
        <v>197.98740309999999</v>
      </c>
      <c r="H85" s="35">
        <v>-4.9102564099999997</v>
      </c>
      <c r="I85" s="35">
        <v>5.1963094959999996</v>
      </c>
      <c r="J85" s="43">
        <v>3.913023672</v>
      </c>
      <c r="K85" s="36">
        <v>-3.2102564099999999</v>
      </c>
      <c r="L85" s="35">
        <v>22.39548018</v>
      </c>
      <c r="M85" s="50">
        <v>-24.822553800000001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22.179487179999999</v>
      </c>
      <c r="F86" s="34">
        <v>43.433986660000002</v>
      </c>
      <c r="G86" s="44">
        <v>194.07408430000001</v>
      </c>
      <c r="H86" s="35">
        <v>-4.7794871790000002</v>
      </c>
      <c r="I86" s="35">
        <v>7.4743520739999996</v>
      </c>
      <c r="J86" s="43">
        <v>16.591284349999999</v>
      </c>
      <c r="K86" s="36">
        <v>-2.7794871790000002</v>
      </c>
      <c r="L86" s="35">
        <v>25.61180134</v>
      </c>
      <c r="M86" s="50">
        <v>-21.929139459999998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20.589743590000001</v>
      </c>
      <c r="F87" s="34">
        <v>36.92307795</v>
      </c>
      <c r="G87" s="44">
        <v>210.07478090000001</v>
      </c>
      <c r="H87" s="35">
        <v>-4.3397435900000003</v>
      </c>
      <c r="I87" s="35">
        <v>4.6326002270000002</v>
      </c>
      <c r="J87" s="43">
        <v>8.0006040190000007</v>
      </c>
      <c r="K87" s="36">
        <v>-2.7397435899999998</v>
      </c>
      <c r="L87" s="35">
        <v>21.312426299999998</v>
      </c>
      <c r="M87" s="50">
        <v>-21.762536900000001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16.512820510000001</v>
      </c>
      <c r="F88" s="34">
        <v>37.178575610000003</v>
      </c>
      <c r="G88" s="44">
        <v>247.38006179999999</v>
      </c>
      <c r="H88" s="35">
        <v>-4.2628205130000003</v>
      </c>
      <c r="I88" s="35">
        <v>2.122788522</v>
      </c>
      <c r="J88" s="43">
        <v>4.2751066939999998</v>
      </c>
      <c r="K88" s="36">
        <v>-3.112820513</v>
      </c>
      <c r="L88" s="35">
        <v>18.7862215</v>
      </c>
      <c r="M88" s="50">
        <v>-24.706190840000001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26.69230769</v>
      </c>
      <c r="F89" s="34">
        <v>37.94943379</v>
      </c>
      <c r="G89" s="44">
        <v>148.11865800000001</v>
      </c>
      <c r="H89" s="35">
        <v>-5.1423076920000002</v>
      </c>
      <c r="I89" s="35">
        <v>13.77865697</v>
      </c>
      <c r="J89" s="43">
        <v>8.7810970919999995</v>
      </c>
      <c r="K89" s="36">
        <v>-3.2423076919999998</v>
      </c>
      <c r="L89" s="35">
        <v>27.48483306</v>
      </c>
      <c r="M89" s="50">
        <v>-14.248072909999999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13.69230769</v>
      </c>
      <c r="F90" s="34">
        <v>36.171699820000001</v>
      </c>
      <c r="G90" s="44">
        <v>250.21945590000001</v>
      </c>
      <c r="H90" s="35">
        <v>-3.2923076920000001</v>
      </c>
      <c r="I90" s="35">
        <v>5.9031627579999997</v>
      </c>
      <c r="J90" s="43">
        <v>20.657170520000001</v>
      </c>
      <c r="K90" s="36">
        <v>-2.6423076920000002</v>
      </c>
      <c r="L90" s="35">
        <v>21.341748800000001</v>
      </c>
      <c r="M90" s="50">
        <v>-7.9584556180000003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21.76923077</v>
      </c>
      <c r="F91" s="34">
        <v>53.834620940000001</v>
      </c>
      <c r="G91" s="44">
        <v>134.75672349999999</v>
      </c>
      <c r="H91" s="35">
        <v>-4.519230769</v>
      </c>
      <c r="I91" s="35">
        <v>15.22017604</v>
      </c>
      <c r="J91" s="43">
        <v>9.5658637120000005</v>
      </c>
      <c r="K91" s="36">
        <v>-2.4692307690000002</v>
      </c>
      <c r="L91" s="35">
        <v>34.486168210000002</v>
      </c>
      <c r="M91" s="50">
        <v>-8.8680958610000005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16.15384615</v>
      </c>
      <c r="F92" s="34">
        <v>23.187073389999998</v>
      </c>
      <c r="G92" s="44">
        <v>290.55750289999997</v>
      </c>
      <c r="H92" s="35">
        <v>-4.0538461540000004</v>
      </c>
      <c r="I92" s="35">
        <v>-0.23766180670000001</v>
      </c>
      <c r="J92" s="43">
        <v>2.491292305</v>
      </c>
      <c r="K92" s="36">
        <v>-2.9538461539999998</v>
      </c>
      <c r="L92" s="35">
        <v>10.05994171</v>
      </c>
      <c r="M92" s="50">
        <v>-20.824380619999999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</v>
      </c>
      <c r="F93" s="34">
        <v>31.506857549999999</v>
      </c>
      <c r="G93" s="44">
        <v>176.61653279999999</v>
      </c>
      <c r="H93" s="35">
        <v>-5.0999999999999996</v>
      </c>
      <c r="I93" s="35">
        <v>9.021648248</v>
      </c>
      <c r="J93" s="43">
        <v>4.2748162409999999</v>
      </c>
      <c r="K93" s="36">
        <v>-3</v>
      </c>
      <c r="L93" s="35">
        <v>23.795284110000001</v>
      </c>
      <c r="M93" s="50">
        <v>-29.646037369999998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29.717948719999999</v>
      </c>
      <c r="F94" s="34">
        <v>20.343421249999999</v>
      </c>
      <c r="G94" s="44">
        <v>148.4547536</v>
      </c>
      <c r="H94" s="35">
        <v>-5.6679487179999999</v>
      </c>
      <c r="I94" s="35">
        <v>11.849476449999999</v>
      </c>
      <c r="J94" s="43">
        <v>1.921945553</v>
      </c>
      <c r="K94" s="36">
        <v>-2.8179487179999998</v>
      </c>
      <c r="L94" s="35">
        <v>20.073029250000001</v>
      </c>
      <c r="M94" s="50">
        <v>-20.500736669999998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25.564102559999998</v>
      </c>
      <c r="F95" s="34">
        <v>34.477941420000001</v>
      </c>
      <c r="G95" s="44">
        <v>211.48244589999999</v>
      </c>
      <c r="H95" s="35">
        <v>-5.1141025640000004</v>
      </c>
      <c r="I95" s="35">
        <v>2.0730299969999999</v>
      </c>
      <c r="J95" s="43">
        <v>-3.7696573070000001</v>
      </c>
      <c r="K95" s="36">
        <v>-3.5141025639999999</v>
      </c>
      <c r="L95" s="35">
        <v>19.792511659999999</v>
      </c>
      <c r="M95" s="50">
        <v>-28.090611599999999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16.897435900000001</v>
      </c>
      <c r="F96" s="34">
        <v>49.98689916</v>
      </c>
      <c r="G96" s="44">
        <v>211.91200280000001</v>
      </c>
      <c r="H96" s="35">
        <v>-4.4974358969999999</v>
      </c>
      <c r="I96" s="35">
        <v>8.8214939409999999</v>
      </c>
      <c r="J96" s="43">
        <v>11.18716695</v>
      </c>
      <c r="K96" s="36">
        <v>-2.9474358970000001</v>
      </c>
      <c r="L96" s="35">
        <v>27.89911244</v>
      </c>
      <c r="M96" s="50">
        <v>-22.970070840000002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24.53846154</v>
      </c>
      <c r="F97" s="34">
        <v>50.31770985</v>
      </c>
      <c r="G97" s="44">
        <v>108.7536551</v>
      </c>
      <c r="H97" s="35">
        <v>-3.6384615380000001</v>
      </c>
      <c r="I97" s="35">
        <v>18.31221674</v>
      </c>
      <c r="J97" s="43">
        <v>1.8330196009999999</v>
      </c>
      <c r="K97" s="36">
        <v>-2.2384615380000001</v>
      </c>
      <c r="L97" s="35">
        <v>33.488796120000003</v>
      </c>
      <c r="M97" s="50">
        <v>-7.0816949469999999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22.358974360000001</v>
      </c>
      <c r="F98" s="34">
        <v>50.677274259999997</v>
      </c>
      <c r="G98" s="44">
        <v>124.5871329</v>
      </c>
      <c r="H98" s="35">
        <v>-4.2089743589999999</v>
      </c>
      <c r="I98" s="35">
        <v>16.302901519999999</v>
      </c>
      <c r="J98" s="43">
        <v>5.5405980960000001</v>
      </c>
      <c r="K98" s="36">
        <v>-2.308974359</v>
      </c>
      <c r="L98" s="35">
        <v>33.667559400000002</v>
      </c>
      <c r="M98" s="50">
        <v>-7.3140504709999998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12.23076923</v>
      </c>
      <c r="F99" s="34">
        <v>43.492585890000001</v>
      </c>
      <c r="G99" s="44">
        <v>266.23128869999999</v>
      </c>
      <c r="H99" s="35">
        <v>-2.5807692310000001</v>
      </c>
      <c r="I99" s="35">
        <v>7.9321181840000001</v>
      </c>
      <c r="J99" s="43">
        <v>21.19251809</v>
      </c>
      <c r="K99" s="36">
        <v>-2.0307692309999998</v>
      </c>
      <c r="L99" s="35">
        <v>25.686312539999999</v>
      </c>
      <c r="M99" s="50">
        <v>-6.0193859099999996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29.282051280000001</v>
      </c>
      <c r="F100" s="34">
        <v>24.996749390000002</v>
      </c>
      <c r="G100" s="44">
        <v>158.2722071</v>
      </c>
      <c r="H100" s="35">
        <v>-5.6820512819999998</v>
      </c>
      <c r="I100" s="35">
        <v>11.1457534</v>
      </c>
      <c r="J100" s="43">
        <v>3.9700782189999999</v>
      </c>
      <c r="K100" s="36">
        <v>-2.982051282</v>
      </c>
      <c r="L100" s="35">
        <v>21.950976570000002</v>
      </c>
      <c r="M100" s="50">
        <v>-26.857356589999998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24.051282050000001</v>
      </c>
      <c r="F101" s="34">
        <v>35.990135979999998</v>
      </c>
      <c r="G101" s="44">
        <v>175.98408699999999</v>
      </c>
      <c r="H101" s="35">
        <v>-4.6012820510000001</v>
      </c>
      <c r="I101" s="35">
        <v>8.0803020280000002</v>
      </c>
      <c r="J101" s="43">
        <v>10.99584817</v>
      </c>
      <c r="K101" s="36">
        <v>-2.4512820510000002</v>
      </c>
      <c r="L101" s="35">
        <v>24.449575020000001</v>
      </c>
      <c r="M101" s="50">
        <v>-17.881721859999999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17.102564099999999</v>
      </c>
      <c r="F102" s="34">
        <v>23.325421500000001</v>
      </c>
      <c r="G102" s="44">
        <v>283.85868820000002</v>
      </c>
      <c r="H102" s="35">
        <v>-4.4525641030000003</v>
      </c>
      <c r="I102" s="35">
        <v>0.3487275319</v>
      </c>
      <c r="J102" s="43">
        <v>3.6627123410000002</v>
      </c>
      <c r="K102" s="36">
        <v>-3.2025641029999998</v>
      </c>
      <c r="L102" s="35">
        <v>10.77138989</v>
      </c>
      <c r="M102" s="50">
        <v>-20.53242419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28.743589740000001</v>
      </c>
      <c r="F103" s="35">
        <v>27.94094638</v>
      </c>
      <c r="G103" s="18">
        <v>136.98002009999999</v>
      </c>
      <c r="H103" s="47">
        <v>-5.2435897440000003</v>
      </c>
      <c r="I103" s="48">
        <v>14.68223734</v>
      </c>
      <c r="J103" s="49">
        <v>4.1150038169999998</v>
      </c>
      <c r="K103" s="47">
        <v>-3.1435897439999998</v>
      </c>
      <c r="L103" s="48">
        <v>24.059572889999998</v>
      </c>
      <c r="M103" s="51">
        <v>-15.977197930000001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20.410256409999999</v>
      </c>
      <c r="F104" s="46">
        <v>31.488655430000001</v>
      </c>
      <c r="G104" s="45">
        <v>238.49607019999999</v>
      </c>
      <c r="H104" s="47">
        <v>-4.7102564100000004</v>
      </c>
      <c r="I104" s="48">
        <v>-5.6508692720000003E-2</v>
      </c>
      <c r="J104" s="49">
        <v>-2.2281196919999999</v>
      </c>
      <c r="K104" s="47">
        <v>-3.7102564099999999</v>
      </c>
      <c r="L104" s="48">
        <v>14.08585085</v>
      </c>
      <c r="M104" s="51">
        <v>-17.472528950000001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28.76923077</v>
      </c>
      <c r="F105" s="46">
        <v>32.83334395</v>
      </c>
      <c r="G105" s="45">
        <v>134.0526366</v>
      </c>
      <c r="H105" s="47">
        <v>-4.8692307689999996</v>
      </c>
      <c r="I105" s="48">
        <v>14.091360890000001</v>
      </c>
      <c r="J105" s="49">
        <v>6.2301658089999998</v>
      </c>
      <c r="K105" s="47">
        <v>-3.2192307690000002</v>
      </c>
      <c r="L105" s="48">
        <v>25.673288759999998</v>
      </c>
      <c r="M105" s="51">
        <v>-12.76250677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13.76923077</v>
      </c>
      <c r="F106" s="46">
        <v>24.78632159</v>
      </c>
      <c r="G106" s="45">
        <v>328.36247530000003</v>
      </c>
      <c r="H106" s="47">
        <v>-3.0692307689999998</v>
      </c>
      <c r="I106" s="48">
        <v>2.3009498129999999</v>
      </c>
      <c r="J106" s="49">
        <v>21.81603286</v>
      </c>
      <c r="K106" s="47">
        <v>-1.8692307690000001</v>
      </c>
      <c r="L106" s="48">
        <v>14.34331899</v>
      </c>
      <c r="M106" s="51">
        <v>-8.9416700220000003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14.1025641</v>
      </c>
      <c r="F107" s="46">
        <v>22.688818520000002</v>
      </c>
      <c r="G107" s="45">
        <v>318.29881289999997</v>
      </c>
      <c r="H107" s="47">
        <v>-3.3025641029999999</v>
      </c>
      <c r="I107" s="48">
        <v>1.157836662</v>
      </c>
      <c r="J107" s="49">
        <v>12.85086767</v>
      </c>
      <c r="K107" s="47">
        <v>-1.9525641030000001</v>
      </c>
      <c r="L107" s="48">
        <v>12.088217009999999</v>
      </c>
      <c r="M107" s="51">
        <v>-8.9627382309999994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15.282051279999999</v>
      </c>
      <c r="F108" s="46">
        <v>19.640857889999999</v>
      </c>
      <c r="G108" s="45">
        <v>288.34584890000002</v>
      </c>
      <c r="H108" s="47">
        <v>-4.2320512819999996</v>
      </c>
      <c r="I108" s="48">
        <v>-1.7689683009999999</v>
      </c>
      <c r="J108" s="49">
        <v>5.5061873160000001</v>
      </c>
      <c r="K108" s="47">
        <v>-4.0320512820000003</v>
      </c>
      <c r="L108" s="48">
        <v>6.7125012350000004</v>
      </c>
      <c r="M108" s="51">
        <v>-12.38048858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89F3EB8-DADE-403A-B31C-D3BC007D6D8B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8D71F31E-38F3-48DA-9BF6-B5A4EFE9F86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20B0A866-BECC-45FC-BBF2-EECE5415A9F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528CA830-7932-4FE5-AE6A-BF466748EE19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BD3E4FFF-5E1E-44B1-AFD0-99FC75B5DD80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665C03EE-6F24-4DC3-856C-F11BC43D7521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DF7F035B-73A5-41DF-852D-F1D14BDA4AB0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ED70BD5-BAE0-449C-8F1D-E368444B7C08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F8939BAC-14E2-4872-B5DD-9D9F8F0ADAB2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34917B0A-C74A-4265-9157-713EFAD2040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6F3F6B8A-6B6D-4AA4-8FDA-2F13291C1223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6435C8E-C479-410A-8427-132292321B3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22.285572056629853</v>
      </c>
      <c r="F3" s="34">
        <f t="shared" si="0"/>
        <v>34.813776399070662</v>
      </c>
      <c r="G3" s="53">
        <f t="shared" si="0"/>
        <v>189.98854122670744</v>
      </c>
      <c r="H3" s="34">
        <f t="shared" si="0"/>
        <v>-3.5648862564088968</v>
      </c>
      <c r="I3" s="34">
        <f t="shared" si="0"/>
        <v>1.6797724445319515</v>
      </c>
      <c r="J3" s="52">
        <f t="shared" si="0"/>
        <v>13.8600343180442</v>
      </c>
      <c r="K3" s="34">
        <f t="shared" si="0"/>
        <v>-1.832218156408896</v>
      </c>
      <c r="L3" s="34">
        <f t="shared" si="0"/>
        <v>15.775084431946045</v>
      </c>
      <c r="M3" s="52">
        <f t="shared" si="0"/>
        <v>-6.555571235064563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13.23076923</v>
      </c>
      <c r="F4" s="34">
        <v>21.113446700000001</v>
      </c>
      <c r="G4" s="44">
        <v>328.08585299999999</v>
      </c>
      <c r="H4" s="35">
        <v>-2.8807692309999999</v>
      </c>
      <c r="I4" s="35">
        <v>-0.87052029340000003</v>
      </c>
      <c r="J4" s="43">
        <v>-3.1137243630000002</v>
      </c>
      <c r="K4" s="36">
        <v>-2.3307692310000001</v>
      </c>
      <c r="L4" s="35">
        <v>9.5349280479999994</v>
      </c>
      <c r="M4" s="50">
        <v>-0.44317837770000001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14.051282049999999</v>
      </c>
      <c r="F5" s="34">
        <v>21.15716093</v>
      </c>
      <c r="G5" s="44">
        <v>301.70580269999999</v>
      </c>
      <c r="H5" s="35">
        <v>-3.001282051</v>
      </c>
      <c r="I5" s="35">
        <v>-1.0026279250000001</v>
      </c>
      <c r="J5" s="43">
        <v>7.0545807619999996</v>
      </c>
      <c r="K5" s="36">
        <v>-2.751282051</v>
      </c>
      <c r="L5" s="35">
        <v>7.7954121790000004</v>
      </c>
      <c r="M5" s="50">
        <v>8.2468372250000002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16.102564099999999</v>
      </c>
      <c r="F6" s="34">
        <v>22.450262850000001</v>
      </c>
      <c r="G6" s="44">
        <v>272.83275620000001</v>
      </c>
      <c r="H6" s="35">
        <v>-3.5525641029999999</v>
      </c>
      <c r="I6" s="35">
        <v>1.1284415050000001</v>
      </c>
      <c r="J6" s="43">
        <v>14.17152145</v>
      </c>
      <c r="K6" s="36">
        <v>-2.7025641029999998</v>
      </c>
      <c r="L6" s="35">
        <v>5.0892720980000004</v>
      </c>
      <c r="M6" s="50">
        <v>5.6122904990000002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15.23076923</v>
      </c>
      <c r="F7" s="34">
        <v>52.85947633</v>
      </c>
      <c r="G7" s="44">
        <v>222.82781199999999</v>
      </c>
      <c r="H7" s="35">
        <v>-3.0807692310000001</v>
      </c>
      <c r="I7" s="35">
        <v>5.6994663650000001</v>
      </c>
      <c r="J7" s="43">
        <v>11.121893650000001</v>
      </c>
      <c r="K7" s="36">
        <v>-1.8807692309999999</v>
      </c>
      <c r="L7" s="35">
        <v>27.439759680000002</v>
      </c>
      <c r="M7" s="50">
        <v>-17.332492040000002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19.179487179999999</v>
      </c>
      <c r="F8" s="34">
        <v>40.811259249999999</v>
      </c>
      <c r="G8" s="44">
        <v>200.55134820000001</v>
      </c>
      <c r="H8" s="35">
        <v>-4.2794871790000002</v>
      </c>
      <c r="I8" s="35">
        <v>0.87233259740000002</v>
      </c>
      <c r="J8" s="43">
        <v>15.964732189999999</v>
      </c>
      <c r="K8" s="36">
        <v>-2.1794871790000001</v>
      </c>
      <c r="L8" s="35">
        <v>13.539548610000001</v>
      </c>
      <c r="M8" s="50">
        <v>-7.5507997480000002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13.025641029999999</v>
      </c>
      <c r="F9" s="34">
        <v>22.248222640000002</v>
      </c>
      <c r="G9" s="44">
        <v>346.39937529999997</v>
      </c>
      <c r="H9" s="35">
        <v>-2.7756410260000002</v>
      </c>
      <c r="I9" s="35">
        <v>-0.41837769289999999</v>
      </c>
      <c r="J9" s="43">
        <v>-14.56133565</v>
      </c>
      <c r="K9" s="36">
        <v>-2.3756410259999998</v>
      </c>
      <c r="L9" s="35">
        <v>9.19530782</v>
      </c>
      <c r="M9" s="50">
        <v>-0.18555941179999999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18.871794869999999</v>
      </c>
      <c r="F10" s="34">
        <v>22.38530746</v>
      </c>
      <c r="G10" s="44">
        <v>266.58716729999998</v>
      </c>
      <c r="H10" s="35">
        <v>-3.9717948719999998</v>
      </c>
      <c r="I10" s="35">
        <v>1.2468075240000001</v>
      </c>
      <c r="J10" s="43">
        <v>15.46294509</v>
      </c>
      <c r="K10" s="36">
        <v>-2.8217948719999999</v>
      </c>
      <c r="L10" s="35">
        <v>3.5789693319999998</v>
      </c>
      <c r="M10" s="50">
        <v>8.8448320989999996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14.358974359999999</v>
      </c>
      <c r="F11" s="34">
        <v>27.276136009999998</v>
      </c>
      <c r="G11" s="44">
        <v>271.37981200000002</v>
      </c>
      <c r="H11" s="35">
        <v>-3.2089743589999999</v>
      </c>
      <c r="I11" s="35">
        <v>-2.1755090620000002</v>
      </c>
      <c r="J11" s="43">
        <v>10.56572701</v>
      </c>
      <c r="K11" s="36">
        <v>-1.9589743589999999</v>
      </c>
      <c r="L11" s="35">
        <v>12.781585420000001</v>
      </c>
      <c r="M11" s="50">
        <v>-6.8940075839999997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16.051282050000001</v>
      </c>
      <c r="F12" s="34">
        <v>24.633991680000001</v>
      </c>
      <c r="G12" s="44">
        <v>262.39027490000001</v>
      </c>
      <c r="H12" s="35">
        <v>-3.6012820510000001</v>
      </c>
      <c r="I12" s="35">
        <v>-2.396368276</v>
      </c>
      <c r="J12" s="43">
        <v>16.735436369999999</v>
      </c>
      <c r="K12" s="36">
        <v>-2.3512820510000001</v>
      </c>
      <c r="L12" s="35">
        <v>8.5597712880000003</v>
      </c>
      <c r="M12" s="50">
        <v>-0.6935707847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12.8974359</v>
      </c>
      <c r="F13" s="34">
        <v>26.983310549999999</v>
      </c>
      <c r="G13" s="44">
        <v>328.2015955</v>
      </c>
      <c r="H13" s="35">
        <v>-2.9974358969999999</v>
      </c>
      <c r="I13" s="35">
        <v>1.5723771609999999</v>
      </c>
      <c r="J13" s="43">
        <v>-1.593031495</v>
      </c>
      <c r="K13" s="36">
        <v>-1.9974358969999999</v>
      </c>
      <c r="L13" s="35">
        <v>18.886677410000001</v>
      </c>
      <c r="M13" s="50">
        <v>-15.09218356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11.512820509999999</v>
      </c>
      <c r="F14" s="34">
        <v>19.435139339999999</v>
      </c>
      <c r="G14" s="44">
        <v>368.93611779999998</v>
      </c>
      <c r="H14" s="35">
        <v>-2.1628205129999998</v>
      </c>
      <c r="I14" s="35">
        <v>2.2925876939999998</v>
      </c>
      <c r="J14" s="43">
        <v>-19.88852958</v>
      </c>
      <c r="K14" s="36">
        <v>-1.912820513</v>
      </c>
      <c r="L14" s="35">
        <v>14.47133535</v>
      </c>
      <c r="M14" s="50">
        <v>-15.91675186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30.102564099999999</v>
      </c>
      <c r="F15" s="34">
        <v>22.711920660000001</v>
      </c>
      <c r="G15" s="44">
        <v>153.30160849999999</v>
      </c>
      <c r="H15" s="35">
        <v>-3.7025641029999998</v>
      </c>
      <c r="I15" s="35">
        <v>-0.37898981390000003</v>
      </c>
      <c r="J15" s="43">
        <v>9.7341818149999995</v>
      </c>
      <c r="K15" s="36">
        <v>-1.352564103</v>
      </c>
      <c r="L15" s="35">
        <v>9.7543233649999994</v>
      </c>
      <c r="M15" s="50">
        <v>0.95995408309999997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21.025641029999999</v>
      </c>
      <c r="F16" s="34">
        <v>50.567188360000003</v>
      </c>
      <c r="G16" s="44">
        <v>171.17183069999999</v>
      </c>
      <c r="H16" s="35">
        <v>-3.8756410259999998</v>
      </c>
      <c r="I16" s="35">
        <v>6.3638586970000004</v>
      </c>
      <c r="J16" s="43">
        <v>8.5001008769999995</v>
      </c>
      <c r="K16" s="36">
        <v>-2.325641026</v>
      </c>
      <c r="L16" s="35">
        <v>28.20790577</v>
      </c>
      <c r="M16" s="50">
        <v>-13.0614603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17.46153846</v>
      </c>
      <c r="F17" s="34">
        <v>31.253695409999999</v>
      </c>
      <c r="G17" s="44">
        <v>227.7291477</v>
      </c>
      <c r="H17" s="35">
        <v>-3.6115384619999999</v>
      </c>
      <c r="I17" s="35">
        <v>1.710982491</v>
      </c>
      <c r="J17" s="43">
        <v>18.427355970000001</v>
      </c>
      <c r="K17" s="36">
        <v>-1.5615384619999999</v>
      </c>
      <c r="L17" s="35">
        <v>8.265422418</v>
      </c>
      <c r="M17" s="50">
        <v>4.4590880469999998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19.256410259999999</v>
      </c>
      <c r="F18" s="34">
        <v>27.98133151</v>
      </c>
      <c r="G18" s="44">
        <v>218.2633677</v>
      </c>
      <c r="H18" s="35">
        <v>-4.156410256</v>
      </c>
      <c r="I18" s="35">
        <v>-0.36870619459999998</v>
      </c>
      <c r="J18" s="43">
        <v>15.22988949</v>
      </c>
      <c r="K18" s="36">
        <v>-2.0564102559999999</v>
      </c>
      <c r="L18" s="35">
        <v>6.4980025609999998</v>
      </c>
      <c r="M18" s="50">
        <v>5.015335061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15.256410259999999</v>
      </c>
      <c r="F19" s="34">
        <v>18.481259519999998</v>
      </c>
      <c r="G19" s="44">
        <v>291.41904090000003</v>
      </c>
      <c r="H19" s="35">
        <v>-3.5564102559999999</v>
      </c>
      <c r="I19" s="35">
        <v>-2.3340954580000002</v>
      </c>
      <c r="J19" s="43">
        <v>11.90617338</v>
      </c>
      <c r="K19" s="36">
        <v>-2.5564102559999999</v>
      </c>
      <c r="L19" s="35">
        <v>7.2471358490000002</v>
      </c>
      <c r="M19" s="50">
        <v>6.9243852610000003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17.61538462</v>
      </c>
      <c r="F20" s="34">
        <v>54.71973947</v>
      </c>
      <c r="G20" s="44">
        <v>186.5835941</v>
      </c>
      <c r="H20" s="35">
        <v>-4.115384615</v>
      </c>
      <c r="I20" s="35">
        <v>7.1032141319999997</v>
      </c>
      <c r="J20" s="43">
        <v>11.424423989999999</v>
      </c>
      <c r="K20" s="36">
        <v>-2.5653846150000001</v>
      </c>
      <c r="L20" s="35">
        <v>29.02339684</v>
      </c>
      <c r="M20" s="50">
        <v>-11.984224620000001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12.487179490000001</v>
      </c>
      <c r="F21" s="34">
        <v>33.747422139999998</v>
      </c>
      <c r="G21" s="44">
        <v>291.58050220000001</v>
      </c>
      <c r="H21" s="35">
        <v>-2.9371794869999999</v>
      </c>
      <c r="I21" s="35">
        <v>0.16421325389999999</v>
      </c>
      <c r="J21" s="43">
        <v>7.960247045</v>
      </c>
      <c r="K21" s="36">
        <v>-2.037179487</v>
      </c>
      <c r="L21" s="35">
        <v>18.968595199999999</v>
      </c>
      <c r="M21" s="50">
        <v>-13.680880070000001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12.256410259999999</v>
      </c>
      <c r="F22" s="34">
        <v>20.23114605</v>
      </c>
      <c r="G22" s="44">
        <v>361.45073600000001</v>
      </c>
      <c r="H22" s="35">
        <v>-2.656410256</v>
      </c>
      <c r="I22" s="35">
        <v>0.93329276549999995</v>
      </c>
      <c r="J22" s="43">
        <v>-23.601746080000002</v>
      </c>
      <c r="K22" s="36">
        <v>-2.2064102559999998</v>
      </c>
      <c r="L22" s="35">
        <v>11.802157019999999</v>
      </c>
      <c r="M22" s="50">
        <v>-10.98700906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30.46153846</v>
      </c>
      <c r="F23" s="34">
        <v>28.9991637</v>
      </c>
      <c r="G23" s="44">
        <v>173.23761150000001</v>
      </c>
      <c r="H23" s="35">
        <v>-3.4115384620000002</v>
      </c>
      <c r="I23" s="35">
        <v>-0.13896663370000001</v>
      </c>
      <c r="J23" s="43">
        <v>19.345385740000001</v>
      </c>
      <c r="K23" s="36">
        <v>-2.0615384620000001</v>
      </c>
      <c r="L23" s="35">
        <v>8.9123040420000006</v>
      </c>
      <c r="M23" s="50">
        <v>-0.51882152640000001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16.53846154</v>
      </c>
      <c r="F24" s="34">
        <v>32.039093950000002</v>
      </c>
      <c r="G24" s="44">
        <v>246.98772020000001</v>
      </c>
      <c r="H24" s="35">
        <v>-3.7384615380000001</v>
      </c>
      <c r="I24" s="35">
        <v>-0.28723294669999999</v>
      </c>
      <c r="J24" s="43">
        <v>14.765562129999999</v>
      </c>
      <c r="K24" s="36">
        <v>-2.288461538</v>
      </c>
      <c r="L24" s="35">
        <v>10.08442185</v>
      </c>
      <c r="M24" s="50">
        <v>1.012146395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17.666666670000001</v>
      </c>
      <c r="F25" s="34">
        <v>20.411237960000001</v>
      </c>
      <c r="G25" s="44">
        <v>276.62110460000002</v>
      </c>
      <c r="H25" s="35">
        <v>-4.0666666669999998</v>
      </c>
      <c r="I25" s="35">
        <v>1.1028690750000001</v>
      </c>
      <c r="J25" s="43">
        <v>11.11672971</v>
      </c>
      <c r="K25" s="36">
        <v>-2.8166666669999998</v>
      </c>
      <c r="L25" s="35">
        <v>4.6060923989999996</v>
      </c>
      <c r="M25" s="50">
        <v>1.6026918830000001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14.358974359999999</v>
      </c>
      <c r="F26" s="34">
        <v>19.899562540000002</v>
      </c>
      <c r="G26" s="44">
        <v>289.84912689999999</v>
      </c>
      <c r="H26" s="35">
        <v>-3.2089743589999999</v>
      </c>
      <c r="I26" s="35">
        <v>-1.157268612</v>
      </c>
      <c r="J26" s="43">
        <v>16.819695589999998</v>
      </c>
      <c r="K26" s="36">
        <v>-2.808974359</v>
      </c>
      <c r="L26" s="35">
        <v>5.4472368309999997</v>
      </c>
      <c r="M26" s="50">
        <v>7.7197296399999997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20.512820510000001</v>
      </c>
      <c r="F27" s="34">
        <v>42.267259350000003</v>
      </c>
      <c r="G27" s="44">
        <v>189.31027889999999</v>
      </c>
      <c r="H27" s="35">
        <v>-4.0128205130000003</v>
      </c>
      <c r="I27" s="35">
        <v>1.9294509470000001</v>
      </c>
      <c r="J27" s="43">
        <v>14.68263816</v>
      </c>
      <c r="K27" s="36">
        <v>-1.8128205129999999</v>
      </c>
      <c r="L27" s="35">
        <v>18.753539620000002</v>
      </c>
      <c r="M27" s="50">
        <v>-11.818892529999999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13.948717950000001</v>
      </c>
      <c r="F28" s="34">
        <v>24.149024520000001</v>
      </c>
      <c r="G28" s="44">
        <v>315.23406349999999</v>
      </c>
      <c r="H28" s="35">
        <v>-2.8487179490000001</v>
      </c>
      <c r="I28" s="35">
        <v>-0.95808700410000003</v>
      </c>
      <c r="J28" s="43">
        <v>0.85768298450000002</v>
      </c>
      <c r="K28" s="36">
        <v>-2.0487179489999998</v>
      </c>
      <c r="L28" s="35">
        <v>13.891572439999999</v>
      </c>
      <c r="M28" s="50">
        <v>-10.142466730000001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23.282051280000001</v>
      </c>
      <c r="F29" s="34">
        <v>34.600291810000002</v>
      </c>
      <c r="G29" s="44">
        <v>179.31358929999999</v>
      </c>
      <c r="H29" s="35">
        <v>-3.4320512820000002</v>
      </c>
      <c r="I29" s="35">
        <v>-0.1024434946</v>
      </c>
      <c r="J29" s="43">
        <v>20.39952959</v>
      </c>
      <c r="K29" s="36">
        <v>-1.8820512819999999</v>
      </c>
      <c r="L29" s="35">
        <v>12.574009139999999</v>
      </c>
      <c r="M29" s="50">
        <v>-2.0007689659999999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19.30769231</v>
      </c>
      <c r="F30" s="34">
        <v>34.915024189999997</v>
      </c>
      <c r="G30" s="44">
        <v>212.35923819999999</v>
      </c>
      <c r="H30" s="35">
        <v>-4.2576923080000002</v>
      </c>
      <c r="I30" s="35">
        <v>-0.3234404662</v>
      </c>
      <c r="J30" s="43">
        <v>18.061948139999998</v>
      </c>
      <c r="K30" s="36">
        <v>-1.8576923080000001</v>
      </c>
      <c r="L30" s="35">
        <v>11.1991187</v>
      </c>
      <c r="M30" s="50">
        <v>-5.5239070220000004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25.179487179999999</v>
      </c>
      <c r="F31" s="34">
        <v>39.014502159999999</v>
      </c>
      <c r="G31" s="44">
        <v>149.74120110000001</v>
      </c>
      <c r="H31" s="35">
        <v>-3.3794871789999998</v>
      </c>
      <c r="I31" s="35">
        <v>4.9587243890000003</v>
      </c>
      <c r="J31" s="43">
        <v>14.17070856</v>
      </c>
      <c r="K31" s="36">
        <v>-1.329487179</v>
      </c>
      <c r="L31" s="35">
        <v>21.796934400000001</v>
      </c>
      <c r="M31" s="50">
        <v>-16.031439800000001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21.666666670000001</v>
      </c>
      <c r="F32" s="34">
        <v>40.769916969999997</v>
      </c>
      <c r="G32" s="44">
        <v>166.167733</v>
      </c>
      <c r="H32" s="35">
        <v>-3.766666667</v>
      </c>
      <c r="I32" s="35">
        <v>2.65642084</v>
      </c>
      <c r="J32" s="43">
        <v>12.21992826</v>
      </c>
      <c r="K32" s="36">
        <v>-1.816666667</v>
      </c>
      <c r="L32" s="35">
        <v>21.342306749999999</v>
      </c>
      <c r="M32" s="50">
        <v>-12.133223559999999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14.38461538</v>
      </c>
      <c r="F33" s="34">
        <v>21.327138219999998</v>
      </c>
      <c r="G33" s="44">
        <v>298.95857030000002</v>
      </c>
      <c r="H33" s="35">
        <v>-3.2846153849999999</v>
      </c>
      <c r="I33" s="35">
        <v>-1.0666544739999999</v>
      </c>
      <c r="J33" s="43">
        <v>16.927329650000001</v>
      </c>
      <c r="K33" s="36">
        <v>-2.6846153849999999</v>
      </c>
      <c r="L33" s="35">
        <v>6.5743050749999998</v>
      </c>
      <c r="M33" s="50">
        <v>11.15412149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16.948717949999999</v>
      </c>
      <c r="F34" s="34">
        <v>26.672027929999999</v>
      </c>
      <c r="G34" s="44">
        <v>250.12061019999999</v>
      </c>
      <c r="H34" s="35">
        <v>-3.6487179489999999</v>
      </c>
      <c r="I34" s="35">
        <v>-0.97666669750000001</v>
      </c>
      <c r="J34" s="43">
        <v>21.095059760000002</v>
      </c>
      <c r="K34" s="36">
        <v>-2.1987179490000002</v>
      </c>
      <c r="L34" s="35">
        <v>8.816160623</v>
      </c>
      <c r="M34" s="50">
        <v>4.3982056289999996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26.38461538</v>
      </c>
      <c r="F35" s="34">
        <v>30.99018513</v>
      </c>
      <c r="G35" s="44">
        <v>165.35654500000001</v>
      </c>
      <c r="H35" s="35">
        <v>-3.4346153849999999</v>
      </c>
      <c r="I35" s="35">
        <v>-0.7426694479</v>
      </c>
      <c r="J35" s="43">
        <v>19.35974191</v>
      </c>
      <c r="K35" s="36">
        <v>-1.584615385</v>
      </c>
      <c r="L35" s="35">
        <v>13.98997091</v>
      </c>
      <c r="M35" s="50">
        <v>-6.8927718379999998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26.30769231</v>
      </c>
      <c r="F36" s="34">
        <v>31.313479839999999</v>
      </c>
      <c r="G36" s="44">
        <v>178.96923760000001</v>
      </c>
      <c r="H36" s="35">
        <v>-3.7076923079999999</v>
      </c>
      <c r="I36" s="35">
        <v>-0.25050862870000001</v>
      </c>
      <c r="J36" s="43">
        <v>21.059751389999999</v>
      </c>
      <c r="K36" s="36">
        <v>-1.557692308</v>
      </c>
      <c r="L36" s="35">
        <v>10.21682927</v>
      </c>
      <c r="M36" s="50">
        <v>-6.4034193559999997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25.179487179999999</v>
      </c>
      <c r="F37" s="34">
        <v>49.038934019999999</v>
      </c>
      <c r="G37" s="44">
        <v>121.85462870000001</v>
      </c>
      <c r="H37" s="35">
        <v>-3.329487179</v>
      </c>
      <c r="I37" s="35">
        <v>11.691888540000001</v>
      </c>
      <c r="J37" s="43">
        <v>11.919962959999999</v>
      </c>
      <c r="K37" s="36">
        <v>-1.4294871790000001</v>
      </c>
      <c r="L37" s="35">
        <v>31.246349540000001</v>
      </c>
      <c r="M37" s="50">
        <v>-14.166212249999999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23.897435900000001</v>
      </c>
      <c r="F38" s="34">
        <v>40.790503819999998</v>
      </c>
      <c r="G38" s="44">
        <v>157.0326073</v>
      </c>
      <c r="H38" s="35">
        <v>-3.597435897</v>
      </c>
      <c r="I38" s="35">
        <v>4.8378909749999996</v>
      </c>
      <c r="J38" s="43">
        <v>14.59310846</v>
      </c>
      <c r="K38" s="36">
        <v>-1.847435897</v>
      </c>
      <c r="L38" s="35">
        <v>23.176080389999999</v>
      </c>
      <c r="M38" s="50">
        <v>-16.493816219999999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30.410256409999999</v>
      </c>
      <c r="F39" s="34">
        <v>28.9176827</v>
      </c>
      <c r="G39" s="44">
        <v>124.9270009</v>
      </c>
      <c r="H39" s="35">
        <v>-4.0102564100000002</v>
      </c>
      <c r="I39" s="35">
        <v>2.3056056489999999</v>
      </c>
      <c r="J39" s="43">
        <v>8.1091349039999994</v>
      </c>
      <c r="K39" s="36">
        <v>-1.9602564099999999</v>
      </c>
      <c r="L39" s="35">
        <v>20.11152367</v>
      </c>
      <c r="M39" s="50">
        <v>-9.1589951690000007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15.025641029999999</v>
      </c>
      <c r="F40" s="34">
        <v>22.61814919</v>
      </c>
      <c r="G40" s="44">
        <v>285.04203269999999</v>
      </c>
      <c r="H40" s="35">
        <v>-3.2756410260000002</v>
      </c>
      <c r="I40" s="35">
        <v>-1.4930029010000001</v>
      </c>
      <c r="J40" s="43">
        <v>8.3871272070000007</v>
      </c>
      <c r="K40" s="36">
        <v>-2.325641026</v>
      </c>
      <c r="L40" s="35">
        <v>10.799313250000001</v>
      </c>
      <c r="M40" s="50">
        <v>1.78538065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28.512820510000001</v>
      </c>
      <c r="F41" s="34">
        <v>38.936589169999998</v>
      </c>
      <c r="G41" s="44">
        <v>119.2847957</v>
      </c>
      <c r="H41" s="35">
        <v>-3.3128205130000001</v>
      </c>
      <c r="I41" s="35">
        <v>8.0788523449999996</v>
      </c>
      <c r="J41" s="43">
        <v>8.3018870749999998</v>
      </c>
      <c r="K41" s="36">
        <v>-1.8128205129999999</v>
      </c>
      <c r="L41" s="35">
        <v>26.820027329999998</v>
      </c>
      <c r="M41" s="50">
        <v>-9.5711454190000005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13.1025641</v>
      </c>
      <c r="F42" s="34">
        <v>46.493059209999998</v>
      </c>
      <c r="G42" s="44">
        <v>254.3195772</v>
      </c>
      <c r="H42" s="35">
        <v>-3.3025641029999999</v>
      </c>
      <c r="I42" s="35">
        <v>2.9559085359999999</v>
      </c>
      <c r="J42" s="43">
        <v>3.9525894579999998</v>
      </c>
      <c r="K42" s="36">
        <v>-2.1025641030000002</v>
      </c>
      <c r="L42" s="35">
        <v>24.39143348</v>
      </c>
      <c r="M42" s="50">
        <v>-19.268852519999999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14.87179487</v>
      </c>
      <c r="F43" s="34">
        <v>29.834079689999999</v>
      </c>
      <c r="G43" s="44">
        <v>250.4086868</v>
      </c>
      <c r="H43" s="35">
        <v>-3.171794872</v>
      </c>
      <c r="I43" s="35">
        <v>-2.6144901740000002</v>
      </c>
      <c r="J43" s="43">
        <v>17.50785776</v>
      </c>
      <c r="K43" s="36">
        <v>-2.0717948719999999</v>
      </c>
      <c r="L43" s="35">
        <v>11.300188779999999</v>
      </c>
      <c r="M43" s="50">
        <v>-2.7895607920000001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23.717948719999999</v>
      </c>
      <c r="F44" s="34">
        <v>43.892320439999999</v>
      </c>
      <c r="G44" s="44">
        <v>139.0713149</v>
      </c>
      <c r="H44" s="35">
        <v>-3.6179487180000001</v>
      </c>
      <c r="I44" s="35">
        <v>8.0892429400000001</v>
      </c>
      <c r="J44" s="43">
        <v>13.27192265</v>
      </c>
      <c r="K44" s="36">
        <v>-1.4179487180000001</v>
      </c>
      <c r="L44" s="35">
        <v>27.882173829999999</v>
      </c>
      <c r="M44" s="50">
        <v>-17.70308142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22.743589740000001</v>
      </c>
      <c r="F45" s="34">
        <v>42.890388639999998</v>
      </c>
      <c r="G45" s="44">
        <v>167.04877859999999</v>
      </c>
      <c r="H45" s="35">
        <v>-3.593589744</v>
      </c>
      <c r="I45" s="35">
        <v>4.0580377070000004</v>
      </c>
      <c r="J45" s="43">
        <v>15.62901791</v>
      </c>
      <c r="K45" s="36">
        <v>-1.9435897440000001</v>
      </c>
      <c r="L45" s="35">
        <v>19.432881689999999</v>
      </c>
      <c r="M45" s="50">
        <v>-14.291333010000001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17.358974360000001</v>
      </c>
      <c r="F46" s="34">
        <v>23.191358810000001</v>
      </c>
      <c r="G46" s="44">
        <v>269.75408779999998</v>
      </c>
      <c r="H46" s="35">
        <v>-4.0589743589999996</v>
      </c>
      <c r="I46" s="35">
        <v>0.78239750249999995</v>
      </c>
      <c r="J46" s="43">
        <v>17.467385960000001</v>
      </c>
      <c r="K46" s="36">
        <v>-2.7589743590000002</v>
      </c>
      <c r="L46" s="35">
        <v>4.6576210439999999</v>
      </c>
      <c r="M46" s="50">
        <v>9.9955027679999997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15.33333333</v>
      </c>
      <c r="F47" s="34">
        <v>21.581507609999999</v>
      </c>
      <c r="G47" s="44">
        <v>282.79128780000002</v>
      </c>
      <c r="H47" s="35">
        <v>-3.3833333329999999</v>
      </c>
      <c r="I47" s="35">
        <v>4.0835263179999998E-2</v>
      </c>
      <c r="J47" s="43">
        <v>12.503394930000001</v>
      </c>
      <c r="K47" s="36">
        <v>-2.5333333329999999</v>
      </c>
      <c r="L47" s="35">
        <v>5.1091351290000002</v>
      </c>
      <c r="M47" s="50">
        <v>3.9633076780000001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23.666666670000001</v>
      </c>
      <c r="F48" s="34">
        <v>26.171534609999998</v>
      </c>
      <c r="G48" s="44">
        <v>209.6720838</v>
      </c>
      <c r="H48" s="35">
        <v>-3.6666666669999999</v>
      </c>
      <c r="I48" s="35">
        <v>-0.77949931800000005</v>
      </c>
      <c r="J48" s="43">
        <v>20.506239879999999</v>
      </c>
      <c r="K48" s="36">
        <v>-2.1166666670000001</v>
      </c>
      <c r="L48" s="35">
        <v>4.6086958149999999</v>
      </c>
      <c r="M48" s="50">
        <v>9.4925032730000005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13.589743589999999</v>
      </c>
      <c r="F49" s="34">
        <v>18.37251766</v>
      </c>
      <c r="G49" s="44">
        <v>298.70840659999999</v>
      </c>
      <c r="H49" s="35">
        <v>-2.93974359</v>
      </c>
      <c r="I49" s="35">
        <v>-1.4043222209999999</v>
      </c>
      <c r="J49" s="43">
        <v>17.450796919999998</v>
      </c>
      <c r="K49" s="36">
        <v>-2.7897435900000001</v>
      </c>
      <c r="L49" s="35">
        <v>5.1409106470000001</v>
      </c>
      <c r="M49" s="50">
        <v>13.49931875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27.15384615</v>
      </c>
      <c r="F50" s="34">
        <v>39.338612679999997</v>
      </c>
      <c r="G50" s="44">
        <v>133.35877550000001</v>
      </c>
      <c r="H50" s="35">
        <v>-3.403846154</v>
      </c>
      <c r="I50" s="35">
        <v>6.755158207</v>
      </c>
      <c r="J50" s="43">
        <v>10.50886861</v>
      </c>
      <c r="K50" s="36">
        <v>-1.653846154</v>
      </c>
      <c r="L50" s="35">
        <v>24.490619349999999</v>
      </c>
      <c r="M50" s="50">
        <v>-13.16699558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14.43589744</v>
      </c>
      <c r="F51" s="34">
        <v>41.098104229999997</v>
      </c>
      <c r="G51" s="44">
        <v>241.3596264</v>
      </c>
      <c r="H51" s="35">
        <v>-3.385897436</v>
      </c>
      <c r="I51" s="35">
        <v>0.90553908959999996</v>
      </c>
      <c r="J51" s="43">
        <v>10.64559942</v>
      </c>
      <c r="K51" s="36">
        <v>-1.7358974359999999</v>
      </c>
      <c r="L51" s="35">
        <v>18.982942919999999</v>
      </c>
      <c r="M51" s="50">
        <v>-14.78168273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19.897435900000001</v>
      </c>
      <c r="F52" s="34">
        <v>39.576792939999997</v>
      </c>
      <c r="G52" s="44">
        <v>183.51205870000001</v>
      </c>
      <c r="H52" s="35">
        <v>-3.847435897</v>
      </c>
      <c r="I52" s="35">
        <v>1.279449434</v>
      </c>
      <c r="J52" s="43">
        <v>10.98741886</v>
      </c>
      <c r="K52" s="36">
        <v>-2.097435897</v>
      </c>
      <c r="L52" s="35">
        <v>20.611877979999999</v>
      </c>
      <c r="M52" s="50">
        <v>-10.87284854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12.743589740000001</v>
      </c>
      <c r="F53" s="34">
        <v>20.00605715</v>
      </c>
      <c r="G53" s="44">
        <v>364.52651909999997</v>
      </c>
      <c r="H53" s="35">
        <v>-2.4435897440000001</v>
      </c>
      <c r="I53" s="35">
        <v>1.1216411740000001</v>
      </c>
      <c r="J53" s="43">
        <v>-14.984331109999999</v>
      </c>
      <c r="K53" s="36">
        <v>-1.893589744</v>
      </c>
      <c r="L53" s="35">
        <v>14.359093870000001</v>
      </c>
      <c r="M53" s="50">
        <v>-21.173715390000002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25.948717949999999</v>
      </c>
      <c r="F54" s="34">
        <v>36.829989259999998</v>
      </c>
      <c r="G54" s="44">
        <v>156.6335886</v>
      </c>
      <c r="H54" s="35">
        <v>-3.4487179490000002</v>
      </c>
      <c r="I54" s="35">
        <v>2.6487265390000001</v>
      </c>
      <c r="J54" s="43">
        <v>16.35136481</v>
      </c>
      <c r="K54" s="36">
        <v>-1.048717949</v>
      </c>
      <c r="L54" s="35">
        <v>18.023595790000002</v>
      </c>
      <c r="M54" s="50">
        <v>-11.064299889999999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14.589743589999999</v>
      </c>
      <c r="F55" s="34">
        <v>20.913883800000001</v>
      </c>
      <c r="G55" s="44">
        <v>289.29709000000003</v>
      </c>
      <c r="H55" s="35">
        <v>-3.1397435900000001</v>
      </c>
      <c r="I55" s="35">
        <v>-0.36725179229999999</v>
      </c>
      <c r="J55" s="43">
        <v>12.208934380000001</v>
      </c>
      <c r="K55" s="36">
        <v>-2.8397435899999999</v>
      </c>
      <c r="L55" s="35">
        <v>5.1692396970000001</v>
      </c>
      <c r="M55" s="50">
        <v>3.1378934740000002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20.53846154</v>
      </c>
      <c r="F56" s="34">
        <v>36.411375579999998</v>
      </c>
      <c r="G56" s="44">
        <v>208.42830219999999</v>
      </c>
      <c r="H56" s="35">
        <v>-4.0884615379999998</v>
      </c>
      <c r="I56" s="35">
        <v>0.94581950749999999</v>
      </c>
      <c r="J56" s="43">
        <v>16.82611271</v>
      </c>
      <c r="K56" s="36">
        <v>-2.1884615379999999</v>
      </c>
      <c r="L56" s="35">
        <v>10.41643966</v>
      </c>
      <c r="M56" s="50">
        <v>-0.5123985378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14.53846154</v>
      </c>
      <c r="F57" s="34">
        <v>20.510221040000001</v>
      </c>
      <c r="G57" s="44">
        <v>320.87518219999998</v>
      </c>
      <c r="H57" s="35">
        <v>-2.9384615379999999</v>
      </c>
      <c r="I57" s="35">
        <v>-0.92719873279999998</v>
      </c>
      <c r="J57" s="43">
        <v>1.422861739</v>
      </c>
      <c r="K57" s="36">
        <v>-2.788461538</v>
      </c>
      <c r="L57" s="35">
        <v>7.040969907</v>
      </c>
      <c r="M57" s="50">
        <v>8.0369825759999998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28.102564099999999</v>
      </c>
      <c r="F58" s="34">
        <v>30.763740339999998</v>
      </c>
      <c r="G58" s="44">
        <v>144.65129300000001</v>
      </c>
      <c r="H58" s="35">
        <v>-3.152564103</v>
      </c>
      <c r="I58" s="35">
        <v>-0.2479567479</v>
      </c>
      <c r="J58" s="43">
        <v>14.21581851</v>
      </c>
      <c r="K58" s="36">
        <v>-1.402564103</v>
      </c>
      <c r="L58" s="35">
        <v>15.725568969999999</v>
      </c>
      <c r="M58" s="50">
        <v>-8.1941828329999993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15.948717950000001</v>
      </c>
      <c r="F59" s="34">
        <v>19.945808660000001</v>
      </c>
      <c r="G59" s="44">
        <v>276.7406661</v>
      </c>
      <c r="H59" s="35">
        <v>-4.0487179490000003</v>
      </c>
      <c r="I59" s="35">
        <v>-3.0180079040000001</v>
      </c>
      <c r="J59" s="43">
        <v>15.456343560000001</v>
      </c>
      <c r="K59" s="36">
        <v>-2.5487179489999998</v>
      </c>
      <c r="L59" s="35">
        <v>6.9995797570000002</v>
      </c>
      <c r="M59" s="50">
        <v>4.6609407919999999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16.07692308</v>
      </c>
      <c r="F60" s="34">
        <v>25.734262609999998</v>
      </c>
      <c r="G60" s="44">
        <v>257.4480982</v>
      </c>
      <c r="H60" s="35">
        <v>-3.4269230770000001</v>
      </c>
      <c r="I60" s="35">
        <v>-3.223462252</v>
      </c>
      <c r="J60" s="43">
        <v>15.6634025</v>
      </c>
      <c r="K60" s="36">
        <v>-1.8769230770000001</v>
      </c>
      <c r="L60" s="35">
        <v>9.6355007609999994</v>
      </c>
      <c r="M60" s="50">
        <v>0.41608353790000002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20.641025639999999</v>
      </c>
      <c r="F61" s="34">
        <v>22.00501457</v>
      </c>
      <c r="G61" s="44">
        <v>241.06124460000001</v>
      </c>
      <c r="H61" s="35">
        <v>-3.6410256410000001</v>
      </c>
      <c r="I61" s="35">
        <v>-0.45840630900000001</v>
      </c>
      <c r="J61" s="43">
        <v>20.923915610000002</v>
      </c>
      <c r="K61" s="36">
        <v>-2.4910256409999998</v>
      </c>
      <c r="L61" s="35">
        <v>4.1900834519999997</v>
      </c>
      <c r="M61" s="50">
        <v>8.8080733349999996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16.051282050000001</v>
      </c>
      <c r="F62" s="34">
        <v>32.305706370000003</v>
      </c>
      <c r="G62" s="44">
        <v>242.9892006</v>
      </c>
      <c r="H62" s="35">
        <v>-3.4512820510000002</v>
      </c>
      <c r="I62" s="35">
        <v>-2.0469544019999999</v>
      </c>
      <c r="J62" s="43">
        <v>15.68751449</v>
      </c>
      <c r="K62" s="36">
        <v>-1.9012820509999999</v>
      </c>
      <c r="L62" s="35">
        <v>10.73715223</v>
      </c>
      <c r="M62" s="50">
        <v>-4.713004969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21.717948719999999</v>
      </c>
      <c r="F63" s="34">
        <v>50.49418885</v>
      </c>
      <c r="G63" s="44">
        <v>155.93224040000001</v>
      </c>
      <c r="H63" s="35">
        <v>-3.7179487180000002</v>
      </c>
      <c r="I63" s="35">
        <v>8.3851152760000005</v>
      </c>
      <c r="J63" s="43">
        <v>10.518170659999999</v>
      </c>
      <c r="K63" s="36">
        <v>-1.6679487180000001</v>
      </c>
      <c r="L63" s="35">
        <v>29.815345700000002</v>
      </c>
      <c r="M63" s="50">
        <v>-13.34615297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14.43589744</v>
      </c>
      <c r="F64" s="34">
        <v>19.024923279999999</v>
      </c>
      <c r="G64" s="44">
        <v>308.36917579999999</v>
      </c>
      <c r="H64" s="35">
        <v>-3.135897436</v>
      </c>
      <c r="I64" s="35">
        <v>-1.33400607</v>
      </c>
      <c r="J64" s="43">
        <v>13.565925529999999</v>
      </c>
      <c r="K64" s="36">
        <v>-2.7858974359999999</v>
      </c>
      <c r="L64" s="35">
        <v>5.9226686969999998</v>
      </c>
      <c r="M64" s="50">
        <v>15.16716572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21.38461538</v>
      </c>
      <c r="F65" s="34">
        <v>31.612915040000001</v>
      </c>
      <c r="G65" s="44">
        <v>202.40718799999999</v>
      </c>
      <c r="H65" s="35">
        <v>-3.6846153849999999</v>
      </c>
      <c r="I65" s="35">
        <v>4.3030071259999997E-2</v>
      </c>
      <c r="J65" s="43">
        <v>18.47448129</v>
      </c>
      <c r="K65" s="36">
        <v>-2.2846153849999999</v>
      </c>
      <c r="L65" s="35">
        <v>7.4989603039999997</v>
      </c>
      <c r="M65" s="50">
        <v>6.3059427809999997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12.87179487</v>
      </c>
      <c r="F66" s="34">
        <v>22.388107099999999</v>
      </c>
      <c r="G66" s="44">
        <v>358.42361560000001</v>
      </c>
      <c r="H66" s="35">
        <v>-2.3717948720000002</v>
      </c>
      <c r="I66" s="35">
        <v>0.55383310809999997</v>
      </c>
      <c r="J66" s="43">
        <v>-11.57559554</v>
      </c>
      <c r="K66" s="36">
        <v>-1.971794872</v>
      </c>
      <c r="L66" s="35">
        <v>15.93989172</v>
      </c>
      <c r="M66" s="50">
        <v>-21.475119830000001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16.897435900000001</v>
      </c>
      <c r="F67" s="34">
        <v>22.07096374</v>
      </c>
      <c r="G67" s="44">
        <v>262.19786440000001</v>
      </c>
      <c r="H67" s="35">
        <v>-3.7474358969999999</v>
      </c>
      <c r="I67" s="35">
        <v>-3.3560370179999999</v>
      </c>
      <c r="J67" s="43">
        <v>18.92146524</v>
      </c>
      <c r="K67" s="36">
        <v>-2.2974358970000002</v>
      </c>
      <c r="L67" s="35">
        <v>7.5904260900000002</v>
      </c>
      <c r="M67" s="50">
        <v>6.0071241659999997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23.487179489999999</v>
      </c>
      <c r="F68" s="34">
        <v>45.203796240000003</v>
      </c>
      <c r="G68" s="44">
        <v>117.7430425</v>
      </c>
      <c r="H68" s="35">
        <v>-3.3371794870000002</v>
      </c>
      <c r="I68" s="35">
        <v>12.72872138</v>
      </c>
      <c r="J68" s="43">
        <v>7.6418097039999999</v>
      </c>
      <c r="K68" s="36">
        <v>-1.087179487</v>
      </c>
      <c r="L68" s="35">
        <v>34.279984239999997</v>
      </c>
      <c r="M68" s="50">
        <v>-8.5321018320000004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19.256410259999999</v>
      </c>
      <c r="F69" s="34">
        <v>22.117330549999998</v>
      </c>
      <c r="G69" s="44">
        <v>255.51645400000001</v>
      </c>
      <c r="H69" s="35">
        <v>-4.156410256</v>
      </c>
      <c r="I69" s="35">
        <v>0.28484048839999998</v>
      </c>
      <c r="J69" s="43">
        <v>18.849778199999999</v>
      </c>
      <c r="K69" s="36">
        <v>-2.7064102559999998</v>
      </c>
      <c r="L69" s="35">
        <v>3.5769480709999999</v>
      </c>
      <c r="M69" s="50">
        <v>5.2493014770000004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12.76923077</v>
      </c>
      <c r="F70" s="34">
        <v>19.721745469999998</v>
      </c>
      <c r="G70" s="44">
        <v>347.97466029999998</v>
      </c>
      <c r="H70" s="35">
        <v>-2.6192307690000001</v>
      </c>
      <c r="I70" s="35">
        <v>-0.29164168769999999</v>
      </c>
      <c r="J70" s="43">
        <v>-13.37472071</v>
      </c>
      <c r="K70" s="36">
        <v>-2.2192307690000002</v>
      </c>
      <c r="L70" s="35">
        <v>11.915907410000001</v>
      </c>
      <c r="M70" s="50">
        <v>-13.38504936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24.358974360000001</v>
      </c>
      <c r="F71" s="34">
        <v>41.007895640000001</v>
      </c>
      <c r="G71" s="44">
        <v>166.39861250000001</v>
      </c>
      <c r="H71" s="35">
        <v>-3.9089743590000001</v>
      </c>
      <c r="I71" s="35">
        <v>3.1118085099999999</v>
      </c>
      <c r="J71" s="43">
        <v>12.570305640000001</v>
      </c>
      <c r="K71" s="36">
        <v>-2.2089743589999999</v>
      </c>
      <c r="L71" s="35">
        <v>16.982914749999999</v>
      </c>
      <c r="M71" s="50">
        <v>-7.8145935460000002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28.69230769</v>
      </c>
      <c r="F72" s="34">
        <v>28.21599569</v>
      </c>
      <c r="G72" s="44">
        <v>188.14159000000001</v>
      </c>
      <c r="H72" s="35">
        <v>-3.192307692</v>
      </c>
      <c r="I72" s="35">
        <v>-0.50311059709999995</v>
      </c>
      <c r="J72" s="43">
        <v>26.493825820000001</v>
      </c>
      <c r="K72" s="36">
        <v>-1.8423076920000001</v>
      </c>
      <c r="L72" s="35">
        <v>7.4074729939999999</v>
      </c>
      <c r="M72" s="50">
        <v>0.95285189299999995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15.641025640000001</v>
      </c>
      <c r="F73" s="34">
        <v>19.426585809999999</v>
      </c>
      <c r="G73" s="44">
        <v>294.3575439</v>
      </c>
      <c r="H73" s="35">
        <v>-3.5410256410000001</v>
      </c>
      <c r="I73" s="35">
        <v>-2.1852294360000002</v>
      </c>
      <c r="J73" s="43">
        <v>16.89607148</v>
      </c>
      <c r="K73" s="36">
        <v>-2.4910256409999998</v>
      </c>
      <c r="L73" s="35">
        <v>5.7657538019999999</v>
      </c>
      <c r="M73" s="50">
        <v>6.3566275799999996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24.30769231</v>
      </c>
      <c r="F74" s="34">
        <v>33.959080040000003</v>
      </c>
      <c r="G74" s="44">
        <v>198.1341438</v>
      </c>
      <c r="H74" s="35">
        <v>-3.2576923080000002</v>
      </c>
      <c r="I74" s="35">
        <v>0.51760510660000003</v>
      </c>
      <c r="J74" s="43">
        <v>21.70590808</v>
      </c>
      <c r="K74" s="36">
        <v>-1.6576923079999999</v>
      </c>
      <c r="L74" s="35">
        <v>8.5448713230000006</v>
      </c>
      <c r="M74" s="50">
        <v>1.7606097700000001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17.256410259999999</v>
      </c>
      <c r="F75" s="34">
        <v>37.671677029999998</v>
      </c>
      <c r="G75" s="44">
        <v>223.7263523</v>
      </c>
      <c r="H75" s="35">
        <v>-3.656410256</v>
      </c>
      <c r="I75" s="35">
        <v>1.860939111</v>
      </c>
      <c r="J75" s="43">
        <v>16.015560950000001</v>
      </c>
      <c r="K75" s="36">
        <v>-1.7564102559999999</v>
      </c>
      <c r="L75" s="35">
        <v>10.07958182</v>
      </c>
      <c r="M75" s="50">
        <v>-3.103165728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20.23076923</v>
      </c>
      <c r="F76" s="34">
        <v>42.308464200000003</v>
      </c>
      <c r="G76" s="44">
        <v>182.488889</v>
      </c>
      <c r="H76" s="35">
        <v>-3.980769231</v>
      </c>
      <c r="I76" s="35">
        <v>1.711141153</v>
      </c>
      <c r="J76" s="43">
        <v>10.684825289999999</v>
      </c>
      <c r="K76" s="36">
        <v>-2.1807692310000002</v>
      </c>
      <c r="L76" s="35">
        <v>16.767307710000001</v>
      </c>
      <c r="M76" s="50">
        <v>-9.2579550729999998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27.205128210000002</v>
      </c>
      <c r="F77" s="34">
        <v>30.563381199999998</v>
      </c>
      <c r="G77" s="44">
        <v>196.91624479999999</v>
      </c>
      <c r="H77" s="35">
        <v>-3.5051282050000001</v>
      </c>
      <c r="I77" s="35">
        <v>-0.33954582210000001</v>
      </c>
      <c r="J77" s="43">
        <v>23.925928389999999</v>
      </c>
      <c r="K77" s="36">
        <v>-2.155128205</v>
      </c>
      <c r="L77" s="35">
        <v>6.7593862529999997</v>
      </c>
      <c r="M77" s="50">
        <v>-1.6761382279999999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17.897435900000001</v>
      </c>
      <c r="F78" s="34">
        <v>24.387618580000002</v>
      </c>
      <c r="G78" s="44">
        <v>250.78336379999999</v>
      </c>
      <c r="H78" s="35">
        <v>-3.9974358969999999</v>
      </c>
      <c r="I78" s="35">
        <v>0.64050565869999998</v>
      </c>
      <c r="J78" s="43">
        <v>22.62535518</v>
      </c>
      <c r="K78" s="36">
        <v>-2.2974358970000002</v>
      </c>
      <c r="L78" s="35">
        <v>5.4176206220000003</v>
      </c>
      <c r="M78" s="50">
        <v>10.003943659999999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17.487179489999999</v>
      </c>
      <c r="F79" s="34">
        <v>42.739825660000001</v>
      </c>
      <c r="G79" s="44">
        <v>203.37771810000001</v>
      </c>
      <c r="H79" s="35">
        <v>-4.4371794869999999</v>
      </c>
      <c r="I79" s="35">
        <v>1.418884434</v>
      </c>
      <c r="J79" s="43">
        <v>17.233926539999999</v>
      </c>
      <c r="K79" s="36">
        <v>-2.4371794869999999</v>
      </c>
      <c r="L79" s="35">
        <v>20.05212113</v>
      </c>
      <c r="M79" s="50">
        <v>-11.683262709999999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30.435897440000002</v>
      </c>
      <c r="F80" s="34">
        <v>25.633177679999999</v>
      </c>
      <c r="G80" s="44">
        <v>170.86224319999999</v>
      </c>
      <c r="H80" s="35">
        <v>-3.3358974360000002</v>
      </c>
      <c r="I80" s="35">
        <v>-1.435347865</v>
      </c>
      <c r="J80" s="43">
        <v>13.35037515</v>
      </c>
      <c r="K80" s="36">
        <v>-1.4358974360000001</v>
      </c>
      <c r="L80" s="35">
        <v>9.1044245499999992</v>
      </c>
      <c r="M80" s="50">
        <v>-0.44832753069999998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15.87179487</v>
      </c>
      <c r="F81" s="34">
        <v>35.902489099999997</v>
      </c>
      <c r="G81" s="44">
        <v>230.72620789999999</v>
      </c>
      <c r="H81" s="35">
        <v>-3.5217948720000001</v>
      </c>
      <c r="I81" s="35">
        <v>-1.427345095</v>
      </c>
      <c r="J81" s="43">
        <v>13.00082768</v>
      </c>
      <c r="K81" s="36">
        <v>-2.0217948720000001</v>
      </c>
      <c r="L81" s="35">
        <v>13.42076997</v>
      </c>
      <c r="M81" s="50">
        <v>-10.209199180000001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21.512820510000001</v>
      </c>
      <c r="F82" s="34">
        <v>24.468418759999999</v>
      </c>
      <c r="G82" s="44">
        <v>221.58796409999999</v>
      </c>
      <c r="H82" s="35">
        <v>-3.9128205129999998</v>
      </c>
      <c r="I82" s="35">
        <v>-0.7075697581</v>
      </c>
      <c r="J82" s="43">
        <v>19.447273190000001</v>
      </c>
      <c r="K82" s="36">
        <v>-1.8128205129999999</v>
      </c>
      <c r="L82" s="35">
        <v>4.5339151700000002</v>
      </c>
      <c r="M82" s="50">
        <v>9.0988300990000006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17.256410259999999</v>
      </c>
      <c r="F83" s="34">
        <v>36.023253949999997</v>
      </c>
      <c r="G83" s="44">
        <v>214.4087456</v>
      </c>
      <c r="H83" s="35">
        <v>-3.656410256</v>
      </c>
      <c r="I83" s="35">
        <v>-1.1113817580000001</v>
      </c>
      <c r="J83" s="43">
        <v>15.499477219999999</v>
      </c>
      <c r="K83" s="36">
        <v>-1.9564102560000001</v>
      </c>
      <c r="L83" s="35">
        <v>11.25028092</v>
      </c>
      <c r="M83" s="50">
        <v>-11.37969444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18.205128210000002</v>
      </c>
      <c r="F84" s="34">
        <v>25.640539759999999</v>
      </c>
      <c r="G84" s="44">
        <v>236.88504309999999</v>
      </c>
      <c r="H84" s="35">
        <v>-3.7051282049999998</v>
      </c>
      <c r="I84" s="35">
        <v>0.15135105569999999</v>
      </c>
      <c r="J84" s="43">
        <v>21.728822350000002</v>
      </c>
      <c r="K84" s="36">
        <v>-1.905128205</v>
      </c>
      <c r="L84" s="35">
        <v>6.9396400299999996</v>
      </c>
      <c r="M84" s="50">
        <v>7.3631323139999996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25.512820510000001</v>
      </c>
      <c r="F85" s="34">
        <v>33.041818569999997</v>
      </c>
      <c r="G85" s="44">
        <v>189.251203</v>
      </c>
      <c r="H85" s="35">
        <v>-3.862820513</v>
      </c>
      <c r="I85" s="35">
        <v>-0.25851225729999999</v>
      </c>
      <c r="J85" s="43">
        <v>21.004557689999999</v>
      </c>
      <c r="K85" s="36">
        <v>-1.912820513</v>
      </c>
      <c r="L85" s="35">
        <v>9.5611969479999992</v>
      </c>
      <c r="M85" s="50">
        <v>-2.498646951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22.410256409999999</v>
      </c>
      <c r="F86" s="34">
        <v>39.83173987</v>
      </c>
      <c r="G86" s="44">
        <v>184.91529589999999</v>
      </c>
      <c r="H86" s="35">
        <v>-3.81025641</v>
      </c>
      <c r="I86" s="35">
        <v>1.309356535</v>
      </c>
      <c r="J86" s="43">
        <v>15.40011251</v>
      </c>
      <c r="K86" s="36">
        <v>-1.8602564100000001</v>
      </c>
      <c r="L86" s="35">
        <v>14.84850191</v>
      </c>
      <c r="M86" s="50">
        <v>-7.7936913859999999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20.69230769</v>
      </c>
      <c r="F87" s="34">
        <v>33.837569160000001</v>
      </c>
      <c r="G87" s="44">
        <v>200.33621600000001</v>
      </c>
      <c r="H87" s="35">
        <v>-3.9923076919999998</v>
      </c>
      <c r="I87" s="35">
        <v>-0.12060701660000001</v>
      </c>
      <c r="J87" s="43">
        <v>19.065409760000001</v>
      </c>
      <c r="K87" s="36">
        <v>-1.7923076920000001</v>
      </c>
      <c r="L87" s="35">
        <v>11.690118</v>
      </c>
      <c r="M87" s="50">
        <v>-3.9573819170000002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16.333333329999999</v>
      </c>
      <c r="F88" s="34">
        <v>33.556465930000002</v>
      </c>
      <c r="G88" s="44">
        <v>235.62335780000001</v>
      </c>
      <c r="H88" s="35">
        <v>-3.9333333330000002</v>
      </c>
      <c r="I88" s="35">
        <v>-0.84773780870000004</v>
      </c>
      <c r="J88" s="43">
        <v>16.562806510000001</v>
      </c>
      <c r="K88" s="36">
        <v>-2.4333333330000002</v>
      </c>
      <c r="L88" s="35">
        <v>9.9625823780000005</v>
      </c>
      <c r="M88" s="50">
        <v>-4.2025303139999997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26.92307692</v>
      </c>
      <c r="F89" s="34">
        <v>36.535017699999997</v>
      </c>
      <c r="G89" s="44">
        <v>148.45830040000001</v>
      </c>
      <c r="H89" s="35">
        <v>-3.173076923</v>
      </c>
      <c r="I89" s="35">
        <v>3.0772140330000002</v>
      </c>
      <c r="J89" s="43">
        <v>14.18043162</v>
      </c>
      <c r="K89" s="36">
        <v>-1.423076923</v>
      </c>
      <c r="L89" s="35">
        <v>19.01883591</v>
      </c>
      <c r="M89" s="50">
        <v>-11.76290082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13.589743589999999</v>
      </c>
      <c r="F90" s="34">
        <v>32.050441249999999</v>
      </c>
      <c r="G90" s="44">
        <v>255.12113579999999</v>
      </c>
      <c r="H90" s="35">
        <v>-3.2397435899999998</v>
      </c>
      <c r="I90" s="35">
        <v>-1.836578643</v>
      </c>
      <c r="J90" s="43">
        <v>7.0372099739999996</v>
      </c>
      <c r="K90" s="36">
        <v>-2.3897435900000001</v>
      </c>
      <c r="L90" s="35">
        <v>14.67410718</v>
      </c>
      <c r="M90" s="50">
        <v>-10.38277794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21.84615385</v>
      </c>
      <c r="F91" s="34">
        <v>50.55619308</v>
      </c>
      <c r="G91" s="44">
        <v>137.32525369999999</v>
      </c>
      <c r="H91" s="35">
        <v>-3.4461538460000001</v>
      </c>
      <c r="I91" s="35">
        <v>10.714448239999999</v>
      </c>
      <c r="J91" s="43">
        <v>13.53187952</v>
      </c>
      <c r="K91" s="36">
        <v>-1.596153846</v>
      </c>
      <c r="L91" s="35">
        <v>33.021278840000001</v>
      </c>
      <c r="M91" s="50">
        <v>-11.20025508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</v>
      </c>
      <c r="F92" s="34">
        <v>22.057080880000001</v>
      </c>
      <c r="G92" s="44">
        <v>278.57930699999997</v>
      </c>
      <c r="H92" s="35">
        <v>-3.6</v>
      </c>
      <c r="I92" s="35">
        <v>-0.79365724660000003</v>
      </c>
      <c r="J92" s="43">
        <v>16.426272109999999</v>
      </c>
      <c r="K92" s="36">
        <v>-2.85</v>
      </c>
      <c r="L92" s="35">
        <v>5.2444938270000003</v>
      </c>
      <c r="M92" s="50">
        <v>9.4401248800000008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27.46153846</v>
      </c>
      <c r="F93" s="34">
        <v>30.119249880000002</v>
      </c>
      <c r="G93" s="44">
        <v>168.78031150000001</v>
      </c>
      <c r="H93" s="35">
        <v>-3.5615384620000001</v>
      </c>
      <c r="I93" s="35">
        <v>-0.46137653740000001</v>
      </c>
      <c r="J93" s="43">
        <v>20.351368260000001</v>
      </c>
      <c r="K93" s="36">
        <v>-1.3615384619999999</v>
      </c>
      <c r="L93" s="35">
        <v>11.62087921</v>
      </c>
      <c r="M93" s="50">
        <v>-6.3535242609999996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29.53846154</v>
      </c>
      <c r="F94" s="34">
        <v>20.921680160000001</v>
      </c>
      <c r="G94" s="44">
        <v>145.79656679999999</v>
      </c>
      <c r="H94" s="35">
        <v>-3.5884615379999998</v>
      </c>
      <c r="I94" s="35">
        <v>-1.89083442</v>
      </c>
      <c r="J94" s="43">
        <v>7.7769288410000001</v>
      </c>
      <c r="K94" s="36">
        <v>-1.1384615380000001</v>
      </c>
      <c r="L94" s="35">
        <v>11.21126157</v>
      </c>
      <c r="M94" s="50">
        <v>-1.6142970590000001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25.435897440000002</v>
      </c>
      <c r="F95" s="34">
        <v>31.411977820000001</v>
      </c>
      <c r="G95" s="44">
        <v>199.76371420000001</v>
      </c>
      <c r="H95" s="35">
        <v>-3.4858974360000001</v>
      </c>
      <c r="I95" s="35">
        <v>1.1475800249999999E-2</v>
      </c>
      <c r="J95" s="43">
        <v>23.209157099999999</v>
      </c>
      <c r="K95" s="36">
        <v>-1.9858974359999999</v>
      </c>
      <c r="L95" s="35">
        <v>5.9986145479999999</v>
      </c>
      <c r="M95" s="50">
        <v>1.4715691420000001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16.641025639999999</v>
      </c>
      <c r="F96" s="34">
        <v>45.117122799999997</v>
      </c>
      <c r="G96" s="44">
        <v>202.54092610000001</v>
      </c>
      <c r="H96" s="35">
        <v>-3.691025641</v>
      </c>
      <c r="I96" s="35">
        <v>1.671147486</v>
      </c>
      <c r="J96" s="43">
        <v>14.036429419999999</v>
      </c>
      <c r="K96" s="36">
        <v>-1.941025641</v>
      </c>
      <c r="L96" s="35">
        <v>17.337599130000001</v>
      </c>
      <c r="M96" s="50">
        <v>-10.032003019999999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24.61538462</v>
      </c>
      <c r="F97" s="34">
        <v>47.330203670000003</v>
      </c>
      <c r="G97" s="44">
        <v>112.957078</v>
      </c>
      <c r="H97" s="35">
        <v>-3.115384615</v>
      </c>
      <c r="I97" s="35">
        <v>12.714908749999999</v>
      </c>
      <c r="J97" s="43">
        <v>7.376093064</v>
      </c>
      <c r="K97" s="36">
        <v>-1.3153846149999999</v>
      </c>
      <c r="L97" s="35">
        <v>32.757656339999997</v>
      </c>
      <c r="M97" s="50">
        <v>-9.0302802129999993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22.205128210000002</v>
      </c>
      <c r="F98" s="34">
        <v>47.921252279999997</v>
      </c>
      <c r="G98" s="44">
        <v>126.0311748</v>
      </c>
      <c r="H98" s="35">
        <v>-3.5051282050000001</v>
      </c>
      <c r="I98" s="35">
        <v>11.65901964</v>
      </c>
      <c r="J98" s="43">
        <v>12.87816037</v>
      </c>
      <c r="K98" s="36">
        <v>-1.105128205</v>
      </c>
      <c r="L98" s="35">
        <v>34.068659760000003</v>
      </c>
      <c r="M98" s="50">
        <v>-9.8606755760000002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12.33333333</v>
      </c>
      <c r="F99" s="34">
        <v>37.978520609999997</v>
      </c>
      <c r="G99" s="44">
        <v>266.25895439999999</v>
      </c>
      <c r="H99" s="35">
        <v>-2.9333333330000002</v>
      </c>
      <c r="I99" s="35">
        <v>0.82662388730000003</v>
      </c>
      <c r="J99" s="43">
        <v>2.792307477</v>
      </c>
      <c r="K99" s="36">
        <v>-2.0833333330000001</v>
      </c>
      <c r="L99" s="35">
        <v>21.000938390000002</v>
      </c>
      <c r="M99" s="50">
        <v>-16.75123443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29.410256409999999</v>
      </c>
      <c r="F100" s="34">
        <v>25.150146830000001</v>
      </c>
      <c r="G100" s="44">
        <v>154.52658579999999</v>
      </c>
      <c r="H100" s="35">
        <v>-3.3602564099999999</v>
      </c>
      <c r="I100" s="35">
        <v>-2.2754849039999998</v>
      </c>
      <c r="J100" s="43">
        <v>14.316021279999999</v>
      </c>
      <c r="K100" s="36">
        <v>-1.81025641</v>
      </c>
      <c r="L100" s="35">
        <v>11.17062086</v>
      </c>
      <c r="M100" s="50">
        <v>-6.786958963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24.333333329999999</v>
      </c>
      <c r="F101" s="34">
        <v>33.941387079999998</v>
      </c>
      <c r="G101" s="44">
        <v>167.97227409999999</v>
      </c>
      <c r="H101" s="35">
        <v>-4.0833333329999997</v>
      </c>
      <c r="I101" s="35">
        <v>9.5330622259999998E-2</v>
      </c>
      <c r="J101" s="43">
        <v>15.87327951</v>
      </c>
      <c r="K101" s="36">
        <v>-1.6333333329999999</v>
      </c>
      <c r="L101" s="35">
        <v>13.13770027</v>
      </c>
      <c r="M101" s="50">
        <v>-3.7600449820000001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16.948717949999999</v>
      </c>
      <c r="F102" s="34">
        <v>21.99995848</v>
      </c>
      <c r="G102" s="44">
        <v>270.6583195</v>
      </c>
      <c r="H102" s="35">
        <v>-3.7987179489999998</v>
      </c>
      <c r="I102" s="35">
        <v>-1.4712814919999999</v>
      </c>
      <c r="J102" s="43">
        <v>20.10404552</v>
      </c>
      <c r="K102" s="36">
        <v>-2.5987179490000001</v>
      </c>
      <c r="L102" s="35">
        <v>6.0347323780000002</v>
      </c>
      <c r="M102" s="50">
        <v>11.046869020000001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28.743589740000001</v>
      </c>
      <c r="F103" s="35">
        <v>27.961133910000001</v>
      </c>
      <c r="G103" s="18">
        <v>137.4167612</v>
      </c>
      <c r="H103" s="47">
        <v>-3.6935897440000001</v>
      </c>
      <c r="I103" s="48">
        <v>0.6959950936</v>
      </c>
      <c r="J103" s="49">
        <v>7.6987472050000001</v>
      </c>
      <c r="K103" s="47">
        <v>-1.1935897440000001</v>
      </c>
      <c r="L103" s="48">
        <v>17.45284801</v>
      </c>
      <c r="M103" s="51">
        <v>-6.5173481359999998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19.948717949999999</v>
      </c>
      <c r="F104" s="46">
        <v>27.442710779999999</v>
      </c>
      <c r="G104" s="45">
        <v>228.48025490000001</v>
      </c>
      <c r="H104" s="47">
        <v>-4.0487179490000003</v>
      </c>
      <c r="I104" s="48">
        <v>1.49961386</v>
      </c>
      <c r="J104" s="49">
        <v>21.143412869999999</v>
      </c>
      <c r="K104" s="47">
        <v>-2.1487179489999999</v>
      </c>
      <c r="L104" s="48">
        <v>6.0877652189999996</v>
      </c>
      <c r="M104" s="51">
        <v>10.505252929999999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29.025641029999999</v>
      </c>
      <c r="F105" s="46">
        <v>32.235599219999997</v>
      </c>
      <c r="G105" s="45">
        <v>137.23386830000001</v>
      </c>
      <c r="H105" s="47">
        <v>-3.4256410260000001</v>
      </c>
      <c r="I105" s="48">
        <v>2.1833936760000001</v>
      </c>
      <c r="J105" s="49">
        <v>11.078022969999999</v>
      </c>
      <c r="K105" s="47">
        <v>-1.625641026</v>
      </c>
      <c r="L105" s="48">
        <v>19.19213439</v>
      </c>
      <c r="M105" s="51">
        <v>-11.2154357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13.43589744</v>
      </c>
      <c r="F106" s="46">
        <v>22.601697919999999</v>
      </c>
      <c r="G106" s="45">
        <v>331.51409849999999</v>
      </c>
      <c r="H106" s="47">
        <v>-2.7858974359999999</v>
      </c>
      <c r="I106" s="48">
        <v>-0.25218000410000002</v>
      </c>
      <c r="J106" s="49">
        <v>-6.2402630400000003</v>
      </c>
      <c r="K106" s="47">
        <v>-2.1858974359999999</v>
      </c>
      <c r="L106" s="48">
        <v>12.990616129999999</v>
      </c>
      <c r="M106" s="51">
        <v>-11.06692426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13.589743589999999</v>
      </c>
      <c r="F107" s="46">
        <v>21.275926049999999</v>
      </c>
      <c r="G107" s="45">
        <v>311.9466764</v>
      </c>
      <c r="H107" s="47">
        <v>-3.18974359</v>
      </c>
      <c r="I107" s="48">
        <v>-1.035461365</v>
      </c>
      <c r="J107" s="49">
        <v>5.0781352200000001</v>
      </c>
      <c r="K107" s="47">
        <v>-2.3397435899999999</v>
      </c>
      <c r="L107" s="48">
        <v>9.9052567140000001</v>
      </c>
      <c r="M107" s="51">
        <v>5.5129675630000001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14.33333333</v>
      </c>
      <c r="F108" s="46">
        <v>18.869465309999999</v>
      </c>
      <c r="G108" s="45">
        <v>285.42767500000002</v>
      </c>
      <c r="H108" s="47">
        <v>-3.1333333329999999</v>
      </c>
      <c r="I108" s="48">
        <v>-1.2866926780000001</v>
      </c>
      <c r="J108" s="49">
        <v>13.48106911</v>
      </c>
      <c r="K108" s="47">
        <v>-2.983333333</v>
      </c>
      <c r="L108" s="48">
        <v>4.6762160670000004</v>
      </c>
      <c r="M108" s="51">
        <v>3.004778967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3DD61A1-A515-4CF0-B2F4-C38106F03F2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9EEDEC5D-0B35-4617-8C8B-4FAA7D65D8D3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8A488DC2-5BB2-4F40-AD06-FCE994933DBB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0727DD12-6044-42C8-A99E-2354E0C3AD0E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E13ED4A3-D877-4BC8-9C54-15A77A9A82EB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E0001548-F658-4657-BB68-1DE4A41B8A90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1CB5C4E0-27DA-47FF-B1A5-0F8666CE7B6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F1CB441B-B336-4624-98D1-B213B1B1CD05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2B0DE285-2309-4573-B6CB-9E5C952C6CB2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9ED2D61C-30CB-48B3-9F08-52D909284006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A07EF7EF-76CE-466D-9518-4BBBBABAF3A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C24DDD8-5170-4FFE-864E-A24C4F1412D6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outlinePr summaryBelow="0" summaryRight="0"/>
  </sheetPr>
  <dimension ref="A1:Y1001"/>
  <sheetViews>
    <sheetView topLeftCell="C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20.194365012932103</v>
      </c>
      <c r="F3" s="34">
        <f t="shared" si="0"/>
        <v>27.842648378357026</v>
      </c>
      <c r="G3" s="53">
        <f t="shared" si="0"/>
        <v>208.9367151218807</v>
      </c>
      <c r="H3" s="34">
        <f t="shared" si="0"/>
        <v>-5.2618473028141191</v>
      </c>
      <c r="I3" s="34">
        <f t="shared" si="0"/>
        <v>23.377350679333794</v>
      </c>
      <c r="J3" s="52">
        <f t="shared" si="0"/>
        <v>18.429987488440876</v>
      </c>
      <c r="K3" s="34">
        <f t="shared" si="0"/>
        <v>-6.0908542328141149</v>
      </c>
      <c r="L3" s="34">
        <f t="shared" si="0"/>
        <v>24.843005437464459</v>
      </c>
      <c r="M3" s="52">
        <f t="shared" si="0"/>
        <v>19.968181961897958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11.717948720000001</v>
      </c>
      <c r="F4" s="34">
        <v>15.57245303</v>
      </c>
      <c r="G4" s="44">
        <v>340.99013289999999</v>
      </c>
      <c r="H4" s="35">
        <v>-4.4179487179999999</v>
      </c>
      <c r="I4" s="35">
        <v>15.727378740000001</v>
      </c>
      <c r="J4" s="43">
        <v>0.1821064691</v>
      </c>
      <c r="K4" s="36">
        <v>-5.2679487180000004</v>
      </c>
      <c r="L4" s="35">
        <v>22.55845669</v>
      </c>
      <c r="M4" s="50">
        <v>8.5907828249999998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12.56410256</v>
      </c>
      <c r="F5" s="34">
        <v>15.427779080000001</v>
      </c>
      <c r="G5" s="44">
        <v>315.33145359999997</v>
      </c>
      <c r="H5" s="35">
        <v>-4.7641025639999999</v>
      </c>
      <c r="I5" s="35">
        <v>15.73790009</v>
      </c>
      <c r="J5" s="43">
        <v>3.5619740809999998</v>
      </c>
      <c r="K5" s="36">
        <v>-5.2141025640000001</v>
      </c>
      <c r="L5" s="35">
        <v>23.039974910000002</v>
      </c>
      <c r="M5" s="50">
        <v>6.8072769080000004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14</v>
      </c>
      <c r="F6" s="34">
        <v>16.91659688</v>
      </c>
      <c r="G6" s="44">
        <v>269.5952896</v>
      </c>
      <c r="H6" s="35">
        <v>-5.2</v>
      </c>
      <c r="I6" s="35">
        <v>14.72890426</v>
      </c>
      <c r="J6" s="43">
        <v>54.95786734</v>
      </c>
      <c r="K6" s="36">
        <v>-5.55</v>
      </c>
      <c r="L6" s="35">
        <v>26.248658379999998</v>
      </c>
      <c r="M6" s="50">
        <v>27.206812469999999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13.20512821</v>
      </c>
      <c r="F7" s="34">
        <v>46.003462570000003</v>
      </c>
      <c r="G7" s="44">
        <v>248.9339315</v>
      </c>
      <c r="H7" s="35">
        <v>-4.2051282050000003</v>
      </c>
      <c r="I7" s="35">
        <v>30.189201959999998</v>
      </c>
      <c r="J7" s="43">
        <v>3.7064143039999999</v>
      </c>
      <c r="K7" s="36">
        <v>-4.8051282049999999</v>
      </c>
      <c r="L7" s="35">
        <v>32.800788910000001</v>
      </c>
      <c r="M7" s="50">
        <v>15.95899341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16.717948719999999</v>
      </c>
      <c r="F8" s="34">
        <v>31.352598140000001</v>
      </c>
      <c r="G8" s="44">
        <v>232.5699754</v>
      </c>
      <c r="H8" s="35">
        <v>-4.1179487180000001</v>
      </c>
      <c r="I8" s="35">
        <v>26.29660621</v>
      </c>
      <c r="J8" s="43">
        <v>24.58278821</v>
      </c>
      <c r="K8" s="36">
        <v>-5.6679487179999999</v>
      </c>
      <c r="L8" s="35">
        <v>24.407076880000002</v>
      </c>
      <c r="M8" s="50">
        <v>19.80157835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11.641025640000001</v>
      </c>
      <c r="F9" s="34">
        <v>16.158926009999998</v>
      </c>
      <c r="G9" s="44">
        <v>350.58035430000001</v>
      </c>
      <c r="H9" s="35">
        <v>-4.3410256409999999</v>
      </c>
      <c r="I9" s="35">
        <v>16.138446900000002</v>
      </c>
      <c r="J9" s="43">
        <v>6.4229479630000004</v>
      </c>
      <c r="K9" s="36">
        <v>-5.3410256409999999</v>
      </c>
      <c r="L9" s="35">
        <v>23.953415110000002</v>
      </c>
      <c r="M9" s="50">
        <v>19.969985250000001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16.589743590000001</v>
      </c>
      <c r="F10" s="34">
        <v>16.890597029999999</v>
      </c>
      <c r="G10" s="44">
        <v>264.08934110000001</v>
      </c>
      <c r="H10" s="35">
        <v>-5.5897435900000003</v>
      </c>
      <c r="I10" s="35">
        <v>13.843588670000001</v>
      </c>
      <c r="J10" s="43">
        <v>59.350872070000001</v>
      </c>
      <c r="K10" s="36">
        <v>-6.0897435900000003</v>
      </c>
      <c r="L10" s="35">
        <v>26.485684429999999</v>
      </c>
      <c r="M10" s="50">
        <v>31.893873960000001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12.07692308</v>
      </c>
      <c r="F11" s="34">
        <v>21.812002329999999</v>
      </c>
      <c r="G11" s="44">
        <v>293.34661360000001</v>
      </c>
      <c r="H11" s="35">
        <v>-3.3769230769999998</v>
      </c>
      <c r="I11" s="35">
        <v>16.072780940000001</v>
      </c>
      <c r="J11" s="43">
        <v>6.0795044760000003</v>
      </c>
      <c r="K11" s="36">
        <v>-3.9769230769999999</v>
      </c>
      <c r="L11" s="35">
        <v>19.90625567</v>
      </c>
      <c r="M11" s="50">
        <v>-2.4157690679999999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14.025641029999999</v>
      </c>
      <c r="F12" s="34">
        <v>18.509741510000001</v>
      </c>
      <c r="G12" s="44">
        <v>286.65048760000002</v>
      </c>
      <c r="H12" s="35">
        <v>-4.6256410260000003</v>
      </c>
      <c r="I12" s="35">
        <v>15.410301479999999</v>
      </c>
      <c r="J12" s="43">
        <v>8.3865303569999998</v>
      </c>
      <c r="K12" s="36">
        <v>-5.2256410259999999</v>
      </c>
      <c r="L12" s="35">
        <v>20.30879315</v>
      </c>
      <c r="M12" s="50">
        <v>-4.4932787769999996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11.051282049999999</v>
      </c>
      <c r="F13" s="34">
        <v>22.311955869999998</v>
      </c>
      <c r="G13" s="44">
        <v>341.59570309999998</v>
      </c>
      <c r="H13" s="35">
        <v>-3.6012820510000001</v>
      </c>
      <c r="I13" s="35">
        <v>18.32652556</v>
      </c>
      <c r="J13" s="43">
        <v>-10.075111740000001</v>
      </c>
      <c r="K13" s="36">
        <v>-4.2512820509999996</v>
      </c>
      <c r="L13" s="35">
        <v>25.04535624</v>
      </c>
      <c r="M13" s="50">
        <v>7.2181661410000002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10.15384615</v>
      </c>
      <c r="F14" s="34">
        <v>15.1895525</v>
      </c>
      <c r="G14" s="44">
        <v>360.68885119999999</v>
      </c>
      <c r="H14" s="35">
        <v>-3.5038461540000001</v>
      </c>
      <c r="I14" s="35">
        <v>14.765001099999999</v>
      </c>
      <c r="J14" s="43">
        <v>6.729586995</v>
      </c>
      <c r="K14" s="36">
        <v>-4.403846154</v>
      </c>
      <c r="L14" s="35">
        <v>23.33972511</v>
      </c>
      <c r="M14" s="50">
        <v>22.18058207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28.76923077</v>
      </c>
      <c r="F15" s="34">
        <v>17.98330356</v>
      </c>
      <c r="G15" s="44">
        <v>160.06080309999999</v>
      </c>
      <c r="H15" s="35">
        <v>-6.2192307690000002</v>
      </c>
      <c r="I15" s="35">
        <v>15.03352011</v>
      </c>
      <c r="J15" s="43">
        <v>20.058731130000002</v>
      </c>
      <c r="K15" s="36">
        <v>-6.6692307690000003</v>
      </c>
      <c r="L15" s="35">
        <v>16.179505339999999</v>
      </c>
      <c r="M15" s="50">
        <v>21.164985340000001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18.512820510000001</v>
      </c>
      <c r="F16" s="34">
        <v>43.425389119999998</v>
      </c>
      <c r="G16" s="44">
        <v>195.23375369999999</v>
      </c>
      <c r="H16" s="35">
        <v>-4.6628205129999998</v>
      </c>
      <c r="I16" s="35">
        <v>36.106737979999998</v>
      </c>
      <c r="J16" s="43">
        <v>-2.9742585300000002</v>
      </c>
      <c r="K16" s="36">
        <v>-5.9128205129999998</v>
      </c>
      <c r="L16" s="35">
        <v>36.097540549999998</v>
      </c>
      <c r="M16" s="50">
        <v>18.529088460000001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15.051282049999999</v>
      </c>
      <c r="F17" s="34">
        <v>23.214657070000001</v>
      </c>
      <c r="G17" s="44">
        <v>244.8214768</v>
      </c>
      <c r="H17" s="35">
        <v>-4.0512820510000003</v>
      </c>
      <c r="I17" s="35">
        <v>19.227180140000002</v>
      </c>
      <c r="J17" s="43">
        <v>40.98726087</v>
      </c>
      <c r="K17" s="36">
        <v>-5.0512820510000003</v>
      </c>
      <c r="L17" s="35">
        <v>27.311139529999998</v>
      </c>
      <c r="M17" s="50">
        <v>15.77499714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16.84615385</v>
      </c>
      <c r="F18" s="34">
        <v>19.769606419999999</v>
      </c>
      <c r="G18" s="44">
        <v>236.34844029999999</v>
      </c>
      <c r="H18" s="35">
        <v>-4.4461538459999996</v>
      </c>
      <c r="I18" s="35">
        <v>17.720171050000001</v>
      </c>
      <c r="J18" s="43">
        <v>42.60921544</v>
      </c>
      <c r="K18" s="36">
        <v>-5.3961538459999998</v>
      </c>
      <c r="L18" s="35">
        <v>23.795884879999999</v>
      </c>
      <c r="M18" s="50">
        <v>18.71607779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13.1025641</v>
      </c>
      <c r="F19" s="34">
        <v>13.144630530000001</v>
      </c>
      <c r="G19" s="44">
        <v>310.24946770000003</v>
      </c>
      <c r="H19" s="35">
        <v>-4.6025641029999997</v>
      </c>
      <c r="I19" s="35">
        <v>14.080394460000001</v>
      </c>
      <c r="J19" s="43">
        <v>7.0447955200000001</v>
      </c>
      <c r="K19" s="36">
        <v>-5.0525641029999999</v>
      </c>
      <c r="L19" s="35">
        <v>19.690424440000001</v>
      </c>
      <c r="M19" s="50">
        <v>5.3534543259999996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14.69230769</v>
      </c>
      <c r="F20" s="34">
        <v>48.044392270000003</v>
      </c>
      <c r="G20" s="44">
        <v>216.36280790000001</v>
      </c>
      <c r="H20" s="35">
        <v>-3.8923076920000002</v>
      </c>
      <c r="I20" s="35">
        <v>35.942353760000003</v>
      </c>
      <c r="J20" s="43">
        <v>-1.3799253950000001</v>
      </c>
      <c r="K20" s="36">
        <v>-5.2923076919999996</v>
      </c>
      <c r="L20" s="35">
        <v>36.66489404</v>
      </c>
      <c r="M20" s="50">
        <v>14.558298860000001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10.512820509999999</v>
      </c>
      <c r="F21" s="34">
        <v>28.374326459999999</v>
      </c>
      <c r="G21" s="44">
        <v>310.45761279999999</v>
      </c>
      <c r="H21" s="35">
        <v>-3.0128205129999999</v>
      </c>
      <c r="I21" s="35">
        <v>18.197590120000001</v>
      </c>
      <c r="J21" s="43">
        <v>3.6828366180000001</v>
      </c>
      <c r="K21" s="36">
        <v>-4.0628205130000001</v>
      </c>
      <c r="L21" s="35">
        <v>23.991215759999999</v>
      </c>
      <c r="M21" s="50">
        <v>14.224695880000001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10.820512819999999</v>
      </c>
      <c r="F22" s="34">
        <v>15.33601438</v>
      </c>
      <c r="G22" s="44">
        <v>358.71850869999997</v>
      </c>
      <c r="H22" s="35">
        <v>-4.0205128209999996</v>
      </c>
      <c r="I22" s="35">
        <v>15.042162019999999</v>
      </c>
      <c r="J22" s="43">
        <v>6.4722143680000004</v>
      </c>
      <c r="K22" s="36">
        <v>-4.8705128210000002</v>
      </c>
      <c r="L22" s="35">
        <v>22.995228180000002</v>
      </c>
      <c r="M22" s="50">
        <v>17.05147676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28.38461538</v>
      </c>
      <c r="F23" s="34">
        <v>22.196680560000001</v>
      </c>
      <c r="G23" s="44">
        <v>189.80859989999999</v>
      </c>
      <c r="H23" s="35">
        <v>-7.5346153850000004</v>
      </c>
      <c r="I23" s="35">
        <v>19.056929669999999</v>
      </c>
      <c r="J23" s="43">
        <v>37.77600211</v>
      </c>
      <c r="K23" s="36">
        <v>-7.6846153849999999</v>
      </c>
      <c r="L23" s="35">
        <v>19.07734593</v>
      </c>
      <c r="M23" s="50">
        <v>28.632506419999999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13.92307692</v>
      </c>
      <c r="F24" s="34">
        <v>23.645095730000001</v>
      </c>
      <c r="G24" s="44">
        <v>266.30148739999998</v>
      </c>
      <c r="H24" s="35">
        <v>-3.5230769230000001</v>
      </c>
      <c r="I24" s="35">
        <v>19.00514269</v>
      </c>
      <c r="J24" s="43">
        <v>30.910361429999998</v>
      </c>
      <c r="K24" s="36">
        <v>-4.673076923</v>
      </c>
      <c r="L24" s="35">
        <v>25.867522050000002</v>
      </c>
      <c r="M24" s="50">
        <v>7.8717487049999999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15.512820509999999</v>
      </c>
      <c r="F25" s="34">
        <v>15.363962470000001</v>
      </c>
      <c r="G25" s="44">
        <v>268.86765279999997</v>
      </c>
      <c r="H25" s="35">
        <v>-5.8128205130000001</v>
      </c>
      <c r="I25" s="35">
        <v>13.197436420000001</v>
      </c>
      <c r="J25" s="43">
        <v>54.132158140000001</v>
      </c>
      <c r="K25" s="36">
        <v>-6.0628205130000001</v>
      </c>
      <c r="L25" s="35">
        <v>25.608785149999999</v>
      </c>
      <c r="M25" s="50">
        <v>33.883062590000002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12.87179487</v>
      </c>
      <c r="F26" s="34">
        <v>14.08119632</v>
      </c>
      <c r="G26" s="44">
        <v>294.42775030000001</v>
      </c>
      <c r="H26" s="35">
        <v>-4.9217948720000004</v>
      </c>
      <c r="I26" s="35">
        <v>14.86368588</v>
      </c>
      <c r="J26" s="43">
        <v>30.379135560000002</v>
      </c>
      <c r="K26" s="36">
        <v>-5.7217948720000003</v>
      </c>
      <c r="L26" s="35">
        <v>23.104753769999999</v>
      </c>
      <c r="M26" s="50">
        <v>16.41225292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17.53846154</v>
      </c>
      <c r="F27" s="34">
        <v>33.639453250000003</v>
      </c>
      <c r="G27" s="44">
        <v>221.3291103</v>
      </c>
      <c r="H27" s="35">
        <v>-4.3384615379999998</v>
      </c>
      <c r="I27" s="35">
        <v>29.279393259999999</v>
      </c>
      <c r="J27" s="43">
        <v>5.9212335180000002</v>
      </c>
      <c r="K27" s="36">
        <v>-5.8884615379999996</v>
      </c>
      <c r="L27" s="35">
        <v>26.407297199999999</v>
      </c>
      <c r="M27" s="50">
        <v>23.568396669999998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12.179487180000001</v>
      </c>
      <c r="F28" s="34">
        <v>19.14949618</v>
      </c>
      <c r="G28" s="44">
        <v>330.30931729999998</v>
      </c>
      <c r="H28" s="35">
        <v>-3.9294871790000001</v>
      </c>
      <c r="I28" s="35">
        <v>16.257559579999999</v>
      </c>
      <c r="J28" s="43">
        <v>-1.656113908</v>
      </c>
      <c r="K28" s="36">
        <v>-4.9294871789999997</v>
      </c>
      <c r="L28" s="35">
        <v>21.664792439999999</v>
      </c>
      <c r="M28" s="50">
        <v>7.8723563140000001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20.974358970000001</v>
      </c>
      <c r="F29" s="34">
        <v>25.28894596</v>
      </c>
      <c r="G29" s="44">
        <v>210.28369069999999</v>
      </c>
      <c r="H29" s="35">
        <v>-5.7743589740000001</v>
      </c>
      <c r="I29" s="35">
        <v>24.06179448</v>
      </c>
      <c r="J29" s="43">
        <v>22.223034630000001</v>
      </c>
      <c r="K29" s="36">
        <v>-6.2743589740000001</v>
      </c>
      <c r="L29" s="35">
        <v>21.456388669999999</v>
      </c>
      <c r="M29" s="50">
        <v>21.42141355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17.07692308</v>
      </c>
      <c r="F30" s="34">
        <v>25.634240470000002</v>
      </c>
      <c r="G30" s="44">
        <v>238.90291869999999</v>
      </c>
      <c r="H30" s="35">
        <v>-4.5269230770000002</v>
      </c>
      <c r="I30" s="35">
        <v>22.30098559</v>
      </c>
      <c r="J30" s="43">
        <v>35.836470220000002</v>
      </c>
      <c r="K30" s="36">
        <v>-5.326923077</v>
      </c>
      <c r="L30" s="35">
        <v>23.317321750000001</v>
      </c>
      <c r="M30" s="50">
        <v>15.734365889999999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23.30769231</v>
      </c>
      <c r="F31" s="34">
        <v>32.529705829999997</v>
      </c>
      <c r="G31" s="44">
        <v>164.03363709999999</v>
      </c>
      <c r="H31" s="35">
        <v>-5.9576923080000004</v>
      </c>
      <c r="I31" s="35">
        <v>29.127548770000001</v>
      </c>
      <c r="J31" s="43">
        <v>8.8462850530000008</v>
      </c>
      <c r="K31" s="36">
        <v>-6.9576923080000004</v>
      </c>
      <c r="L31" s="35">
        <v>27.667108330000001</v>
      </c>
      <c r="M31" s="50">
        <v>30.289356260000002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18.717948719999999</v>
      </c>
      <c r="F32" s="34">
        <v>32.864223719999998</v>
      </c>
      <c r="G32" s="44">
        <v>193.86294150000001</v>
      </c>
      <c r="H32" s="35">
        <v>-4.8679487180000001</v>
      </c>
      <c r="I32" s="35">
        <v>29.960969009999999</v>
      </c>
      <c r="J32" s="43">
        <v>0.28689772330000002</v>
      </c>
      <c r="K32" s="36">
        <v>-6.0179487180000004</v>
      </c>
      <c r="L32" s="35">
        <v>28.236825410000002</v>
      </c>
      <c r="M32" s="50">
        <v>26.087502529999998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12.79487179</v>
      </c>
      <c r="F33" s="34">
        <v>15.45919267</v>
      </c>
      <c r="G33" s="44">
        <v>308.16523469999998</v>
      </c>
      <c r="H33" s="35">
        <v>-5.0448717949999997</v>
      </c>
      <c r="I33" s="35">
        <v>15.65454654</v>
      </c>
      <c r="J33" s="43">
        <v>18.56462685</v>
      </c>
      <c r="K33" s="36">
        <v>-5.5948717950000004</v>
      </c>
      <c r="L33" s="35">
        <v>23.844338789999998</v>
      </c>
      <c r="M33" s="50">
        <v>13.67286331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14.641025640000001</v>
      </c>
      <c r="F34" s="34">
        <v>18.908893190000001</v>
      </c>
      <c r="G34" s="44">
        <v>269.36653960000001</v>
      </c>
      <c r="H34" s="35">
        <v>-3.8910256410000001</v>
      </c>
      <c r="I34" s="35">
        <v>16.929741199999999</v>
      </c>
      <c r="J34" s="43">
        <v>33.596056269999998</v>
      </c>
      <c r="K34" s="36">
        <v>-4.9910256410000002</v>
      </c>
      <c r="L34" s="35">
        <v>24.617643560000001</v>
      </c>
      <c r="M34" s="50">
        <v>5.9441581100000001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24</v>
      </c>
      <c r="F35" s="34">
        <v>24.063478029999999</v>
      </c>
      <c r="G35" s="44">
        <v>184.88905220000001</v>
      </c>
      <c r="H35" s="35">
        <v>-6.2</v>
      </c>
      <c r="I35" s="35">
        <v>22.2087875</v>
      </c>
      <c r="J35" s="43">
        <v>20.72219419</v>
      </c>
      <c r="K35" s="36">
        <v>-7</v>
      </c>
      <c r="L35" s="35">
        <v>20.619648130000002</v>
      </c>
      <c r="M35" s="50">
        <v>29.726897560000001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24.051282050000001</v>
      </c>
      <c r="F36" s="34">
        <v>23.151713050000001</v>
      </c>
      <c r="G36" s="44">
        <v>204.1330255</v>
      </c>
      <c r="H36" s="35">
        <v>-6.2012820509999997</v>
      </c>
      <c r="I36" s="35">
        <v>21.20103954</v>
      </c>
      <c r="J36" s="43">
        <v>28.08126584</v>
      </c>
      <c r="K36" s="36">
        <v>-7.2012820509999997</v>
      </c>
      <c r="L36" s="35">
        <v>20.575090729999999</v>
      </c>
      <c r="M36" s="50">
        <v>27.03142978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23.256410259999999</v>
      </c>
      <c r="F37" s="34">
        <v>44.54305385</v>
      </c>
      <c r="G37" s="44">
        <v>132.15807810000001</v>
      </c>
      <c r="H37" s="35">
        <v>-5.6064102560000002</v>
      </c>
      <c r="I37" s="35">
        <v>35.350254030000002</v>
      </c>
      <c r="J37" s="43">
        <v>0.90864501090000005</v>
      </c>
      <c r="K37" s="36">
        <v>-6.3064102560000004</v>
      </c>
      <c r="L37" s="35">
        <v>37.062705770000001</v>
      </c>
      <c r="M37" s="50">
        <v>20.263747200000001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21.564102559999998</v>
      </c>
      <c r="F38" s="34">
        <v>33.683591890000002</v>
      </c>
      <c r="G38" s="44">
        <v>179.66924130000001</v>
      </c>
      <c r="H38" s="35">
        <v>-5.5141025639999999</v>
      </c>
      <c r="I38" s="35">
        <v>30.85581183</v>
      </c>
      <c r="J38" s="43">
        <v>2.9687332230000001</v>
      </c>
      <c r="K38" s="36">
        <v>-6.2141025640000001</v>
      </c>
      <c r="L38" s="35">
        <v>29.712122870000002</v>
      </c>
      <c r="M38" s="50">
        <v>24.720478450000002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29.282051280000001</v>
      </c>
      <c r="F39" s="34">
        <v>23.577383919999999</v>
      </c>
      <c r="G39" s="44">
        <v>131.24635000000001</v>
      </c>
      <c r="H39" s="35">
        <v>-6.8820512819999999</v>
      </c>
      <c r="I39" s="35">
        <v>22.0392391</v>
      </c>
      <c r="J39" s="43">
        <v>10.70937597</v>
      </c>
      <c r="K39" s="36">
        <v>-7.6820512819999998</v>
      </c>
      <c r="L39" s="35">
        <v>23.188346460000002</v>
      </c>
      <c r="M39" s="50">
        <v>23.673305469999999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12.820512819999999</v>
      </c>
      <c r="F40" s="34">
        <v>17.161055489999999</v>
      </c>
      <c r="G40" s="44">
        <v>303.91671430000002</v>
      </c>
      <c r="H40" s="35">
        <v>-4.170512821</v>
      </c>
      <c r="I40" s="35">
        <v>15.84247978</v>
      </c>
      <c r="J40" s="43">
        <v>6.6534445350000002</v>
      </c>
      <c r="K40" s="36">
        <v>-5.0705128210000003</v>
      </c>
      <c r="L40" s="35">
        <v>21.00902288</v>
      </c>
      <c r="M40" s="50">
        <v>2.9286098850000002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27.820512820000001</v>
      </c>
      <c r="F41" s="34">
        <v>33.869174659999999</v>
      </c>
      <c r="G41" s="44">
        <v>124.469487</v>
      </c>
      <c r="H41" s="35">
        <v>-6.670512821</v>
      </c>
      <c r="I41" s="35">
        <v>29.394012270000001</v>
      </c>
      <c r="J41" s="43">
        <v>6.379229198</v>
      </c>
      <c r="K41" s="36">
        <v>-7.8205128210000003</v>
      </c>
      <c r="L41" s="35">
        <v>31.534917360000001</v>
      </c>
      <c r="M41" s="50">
        <v>24.07976918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10.87179487</v>
      </c>
      <c r="F42" s="34">
        <v>40.161891060000002</v>
      </c>
      <c r="G42" s="44">
        <v>272.56131360000001</v>
      </c>
      <c r="H42" s="35">
        <v>-3.421794872</v>
      </c>
      <c r="I42" s="35">
        <v>23.760769960000001</v>
      </c>
      <c r="J42" s="43">
        <v>5.7789449880000001</v>
      </c>
      <c r="K42" s="36">
        <v>-3.9717948719999998</v>
      </c>
      <c r="L42" s="35">
        <v>28.045522139999999</v>
      </c>
      <c r="M42" s="50">
        <v>20.568076949999998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12.410256410000001</v>
      </c>
      <c r="F43" s="34">
        <v>23.303034270000001</v>
      </c>
      <c r="G43" s="44">
        <v>275.32394529999999</v>
      </c>
      <c r="H43" s="35">
        <v>-3.5102564100000002</v>
      </c>
      <c r="I43" s="35">
        <v>17.092296350000002</v>
      </c>
      <c r="J43" s="43">
        <v>8.4888764890000008</v>
      </c>
      <c r="K43" s="36">
        <v>-4.2102564100000004</v>
      </c>
      <c r="L43" s="35">
        <v>20.42954258</v>
      </c>
      <c r="M43" s="50">
        <v>-1.108157673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21.205128210000002</v>
      </c>
      <c r="F44" s="34">
        <v>37.896418300000001</v>
      </c>
      <c r="G44" s="44">
        <v>154.81162649999999</v>
      </c>
      <c r="H44" s="35">
        <v>-5.5051282050000001</v>
      </c>
      <c r="I44" s="35">
        <v>34.045895270000003</v>
      </c>
      <c r="J44" s="43">
        <v>-0.16201958920000001</v>
      </c>
      <c r="K44" s="36">
        <v>-6.3551282049999998</v>
      </c>
      <c r="L44" s="35">
        <v>33.466680320000002</v>
      </c>
      <c r="M44" s="50">
        <v>15.86412256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20.102564099999999</v>
      </c>
      <c r="F45" s="34">
        <v>34.83680339</v>
      </c>
      <c r="G45" s="44">
        <v>194.06312389999999</v>
      </c>
      <c r="H45" s="35">
        <v>-5.2025641030000003</v>
      </c>
      <c r="I45" s="35">
        <v>30.680646660000001</v>
      </c>
      <c r="J45" s="43">
        <v>4.977836097</v>
      </c>
      <c r="K45" s="36">
        <v>-6.2525641030000001</v>
      </c>
      <c r="L45" s="35">
        <v>28.516173980000001</v>
      </c>
      <c r="M45" s="50">
        <v>26.562547089999999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15.051282049999999</v>
      </c>
      <c r="F46" s="34">
        <v>16.987815510000001</v>
      </c>
      <c r="G46" s="44">
        <v>275.66034560000003</v>
      </c>
      <c r="H46" s="35">
        <v>-5.3512820510000001</v>
      </c>
      <c r="I46" s="35">
        <v>15.67931686</v>
      </c>
      <c r="J46" s="43">
        <v>48.209286290000001</v>
      </c>
      <c r="K46" s="36">
        <v>-6.0012820509999996</v>
      </c>
      <c r="L46" s="35">
        <v>26.048903039999999</v>
      </c>
      <c r="M46" s="50">
        <v>20.53018097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13.46153846</v>
      </c>
      <c r="F47" s="34">
        <v>15.78455314</v>
      </c>
      <c r="G47" s="44">
        <v>283.2697751</v>
      </c>
      <c r="H47" s="35">
        <v>-5.0615384619999997</v>
      </c>
      <c r="I47" s="35">
        <v>15.018236269999999</v>
      </c>
      <c r="J47" s="43">
        <v>47.420322200000001</v>
      </c>
      <c r="K47" s="36">
        <v>-5.4115384620000002</v>
      </c>
      <c r="L47" s="35">
        <v>24.74227716</v>
      </c>
      <c r="M47" s="50">
        <v>19.78663972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21.53846154</v>
      </c>
      <c r="F48" s="34">
        <v>17.84912623</v>
      </c>
      <c r="G48" s="44">
        <v>231.7569183</v>
      </c>
      <c r="H48" s="35">
        <v>-5.6384615379999996</v>
      </c>
      <c r="I48" s="35">
        <v>16.93084842</v>
      </c>
      <c r="J48" s="43">
        <v>41.675365450000001</v>
      </c>
      <c r="K48" s="36">
        <v>-6.3384615379999998</v>
      </c>
      <c r="L48" s="35">
        <v>21.41612932</v>
      </c>
      <c r="M48" s="50">
        <v>18.72439524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12.33333333</v>
      </c>
      <c r="F49" s="34">
        <v>12.87355863</v>
      </c>
      <c r="G49" s="44">
        <v>300.78510210000002</v>
      </c>
      <c r="H49" s="35">
        <v>-4.8333333329999997</v>
      </c>
      <c r="I49" s="35">
        <v>13.89104985</v>
      </c>
      <c r="J49" s="43">
        <v>26.87492555</v>
      </c>
      <c r="K49" s="36">
        <v>-5.3833333330000004</v>
      </c>
      <c r="L49" s="35">
        <v>22.25919236</v>
      </c>
      <c r="M49" s="50">
        <v>17.833943999999999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25.76923077</v>
      </c>
      <c r="F50" s="34">
        <v>33.740762320000002</v>
      </c>
      <c r="G50" s="44">
        <v>141.19589379999999</v>
      </c>
      <c r="H50" s="35">
        <v>-5.8692307689999996</v>
      </c>
      <c r="I50" s="35">
        <v>29.284288320000002</v>
      </c>
      <c r="J50" s="43">
        <v>7.7818847790000003</v>
      </c>
      <c r="K50" s="36">
        <v>-7.519230769</v>
      </c>
      <c r="L50" s="35">
        <v>29.491280570000001</v>
      </c>
      <c r="M50" s="50">
        <v>26.814237080000002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12.282051279999999</v>
      </c>
      <c r="F51" s="34">
        <v>34.029686810000001</v>
      </c>
      <c r="G51" s="44">
        <v>267.5601289</v>
      </c>
      <c r="H51" s="35">
        <v>-3.5820512820000001</v>
      </c>
      <c r="I51" s="35">
        <v>22.994612530000001</v>
      </c>
      <c r="J51" s="43">
        <v>6.6448667510000003</v>
      </c>
      <c r="K51" s="36">
        <v>-4.3820512819999999</v>
      </c>
      <c r="L51" s="35">
        <v>25.3132664</v>
      </c>
      <c r="M51" s="50">
        <v>10.32341806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16.794871789999998</v>
      </c>
      <c r="F52" s="34">
        <v>31.770180480000001</v>
      </c>
      <c r="G52" s="44">
        <v>213.5021467</v>
      </c>
      <c r="H52" s="35">
        <v>-4.2948717949999997</v>
      </c>
      <c r="I52" s="35">
        <v>27.765690360000001</v>
      </c>
      <c r="J52" s="43">
        <v>2.6576464390000001</v>
      </c>
      <c r="K52" s="36">
        <v>-5.7448717949999999</v>
      </c>
      <c r="L52" s="35">
        <v>26.571775939999998</v>
      </c>
      <c r="M52" s="50">
        <v>21.793238800000001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11.30769231</v>
      </c>
      <c r="F53" s="34">
        <v>15.73484582</v>
      </c>
      <c r="G53" s="44">
        <v>363.91596579999998</v>
      </c>
      <c r="H53" s="35">
        <v>-3.7076923079999999</v>
      </c>
      <c r="I53" s="35">
        <v>15.11830226</v>
      </c>
      <c r="J53" s="43">
        <v>-0.95832834499999997</v>
      </c>
      <c r="K53" s="36">
        <v>-4.7076923080000004</v>
      </c>
      <c r="L53" s="35">
        <v>21.982383930000001</v>
      </c>
      <c r="M53" s="50">
        <v>15.60664384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23.871794869999999</v>
      </c>
      <c r="F54" s="34">
        <v>30.12447465</v>
      </c>
      <c r="G54" s="44">
        <v>174.0425473</v>
      </c>
      <c r="H54" s="35">
        <v>-5.8717948719999997</v>
      </c>
      <c r="I54" s="35">
        <v>26.402418969999999</v>
      </c>
      <c r="J54" s="43">
        <v>10.49210822</v>
      </c>
      <c r="K54" s="36">
        <v>-6.9217948720000004</v>
      </c>
      <c r="L54" s="35">
        <v>25.440650720000001</v>
      </c>
      <c r="M54" s="50">
        <v>31.49314017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13.051282049999999</v>
      </c>
      <c r="F55" s="34">
        <v>15.31916051</v>
      </c>
      <c r="G55" s="44">
        <v>285.9210258</v>
      </c>
      <c r="H55" s="35">
        <v>-5.0012820509999996</v>
      </c>
      <c r="I55" s="35">
        <v>14.68904843</v>
      </c>
      <c r="J55" s="43">
        <v>40.76363087</v>
      </c>
      <c r="K55" s="36">
        <v>-5.5012820509999996</v>
      </c>
      <c r="L55" s="35">
        <v>24.47693658</v>
      </c>
      <c r="M55" s="50">
        <v>21.338493700000001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18.333333329999999</v>
      </c>
      <c r="F56" s="34">
        <v>26.55186599</v>
      </c>
      <c r="G56" s="44">
        <v>234.91613419999999</v>
      </c>
      <c r="H56" s="35">
        <v>-4.983333333</v>
      </c>
      <c r="I56" s="35">
        <v>23.052230900000001</v>
      </c>
      <c r="J56" s="43">
        <v>36.75515609</v>
      </c>
      <c r="K56" s="36">
        <v>-5.7833333329999999</v>
      </c>
      <c r="L56" s="35">
        <v>25.746911489999999</v>
      </c>
      <c r="M56" s="50">
        <v>16.676386820000001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13.1025641</v>
      </c>
      <c r="F57" s="34">
        <v>14.50210953</v>
      </c>
      <c r="G57" s="44">
        <v>330.14623940000001</v>
      </c>
      <c r="H57" s="35">
        <v>-5.2525641030000001</v>
      </c>
      <c r="I57" s="35">
        <v>15.203370189999999</v>
      </c>
      <c r="J57" s="43">
        <v>2.244366093</v>
      </c>
      <c r="K57" s="36">
        <v>-6.0025641030000001</v>
      </c>
      <c r="L57" s="35">
        <v>22.737119960000001</v>
      </c>
      <c r="M57" s="50">
        <v>14.6112173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26.61538462</v>
      </c>
      <c r="F58" s="34">
        <v>25.42712285</v>
      </c>
      <c r="G58" s="44">
        <v>153.4345807</v>
      </c>
      <c r="H58" s="35">
        <v>-6.4653846149999996</v>
      </c>
      <c r="I58" s="35">
        <v>21.129753139999998</v>
      </c>
      <c r="J58" s="43">
        <v>19.306657349999998</v>
      </c>
      <c r="K58" s="36">
        <v>-6.7653846150000003</v>
      </c>
      <c r="L58" s="35">
        <v>21.11898854</v>
      </c>
      <c r="M58" s="50">
        <v>27.058437040000001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13.79487179</v>
      </c>
      <c r="F59" s="34">
        <v>13.977347350000001</v>
      </c>
      <c r="G59" s="44">
        <v>294.98203150000001</v>
      </c>
      <c r="H59" s="35">
        <v>-4.5448717949999997</v>
      </c>
      <c r="I59" s="35">
        <v>14.29484723</v>
      </c>
      <c r="J59" s="43">
        <v>12.426497189999999</v>
      </c>
      <c r="K59" s="36">
        <v>-5.7948717949999997</v>
      </c>
      <c r="L59" s="35">
        <v>19.848230000000001</v>
      </c>
      <c r="M59" s="50">
        <v>1.7964340839999999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14.07692308</v>
      </c>
      <c r="F60" s="34">
        <v>19.227184340000001</v>
      </c>
      <c r="G60" s="44">
        <v>279.56542860000002</v>
      </c>
      <c r="H60" s="35">
        <v>-3.7769230770000002</v>
      </c>
      <c r="I60" s="35">
        <v>15.17525535</v>
      </c>
      <c r="J60" s="43">
        <v>12.124819759999999</v>
      </c>
      <c r="K60" s="36">
        <v>-4.1269230769999998</v>
      </c>
      <c r="L60" s="35">
        <v>19.56696114</v>
      </c>
      <c r="M60" s="50">
        <v>4.4259409679999999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18.53846154</v>
      </c>
      <c r="F61" s="34">
        <v>15.493369319999999</v>
      </c>
      <c r="G61" s="44">
        <v>252.82333009999999</v>
      </c>
      <c r="H61" s="35">
        <v>-5.4384615380000003</v>
      </c>
      <c r="I61" s="35">
        <v>14.367683189999999</v>
      </c>
      <c r="J61" s="43">
        <v>58.72710635</v>
      </c>
      <c r="K61" s="36">
        <v>-6.4384615380000003</v>
      </c>
      <c r="L61" s="35">
        <v>23.437668389999999</v>
      </c>
      <c r="M61" s="50">
        <v>17.880408660000001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13.743589740000001</v>
      </c>
      <c r="F62" s="34">
        <v>24.646796890000001</v>
      </c>
      <c r="G62" s="44">
        <v>266.96807209999997</v>
      </c>
      <c r="H62" s="35">
        <v>-3.593589744</v>
      </c>
      <c r="I62" s="35">
        <v>18.790195570000002</v>
      </c>
      <c r="J62" s="43">
        <v>25.5353256</v>
      </c>
      <c r="K62" s="36">
        <v>-4.343589744</v>
      </c>
      <c r="L62" s="35">
        <v>22.08516646</v>
      </c>
      <c r="M62" s="50">
        <v>7.0708053580000003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19.205128210000002</v>
      </c>
      <c r="F63" s="34">
        <v>44.017276760000001</v>
      </c>
      <c r="G63" s="44">
        <v>174.202225</v>
      </c>
      <c r="H63" s="35">
        <v>-5.3551282049999998</v>
      </c>
      <c r="I63" s="35">
        <v>37.668790819999998</v>
      </c>
      <c r="J63" s="43">
        <v>-3.6145548160000001</v>
      </c>
      <c r="K63" s="36">
        <v>-6.2551282050000001</v>
      </c>
      <c r="L63" s="35">
        <v>37.44098692</v>
      </c>
      <c r="M63" s="50">
        <v>17.180295040000001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13.1025641</v>
      </c>
      <c r="F64" s="34">
        <v>13.41600609</v>
      </c>
      <c r="G64" s="44">
        <v>314.4732621</v>
      </c>
      <c r="H64" s="35">
        <v>-5.2525641030000001</v>
      </c>
      <c r="I64" s="35">
        <v>14.31150703</v>
      </c>
      <c r="J64" s="43">
        <v>14.12866535</v>
      </c>
      <c r="K64" s="36">
        <v>-5.7025641030000003</v>
      </c>
      <c r="L64" s="35">
        <v>22.348255630000001</v>
      </c>
      <c r="M64" s="50">
        <v>14.10047542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19.102564099999999</v>
      </c>
      <c r="F65" s="34">
        <v>22.386072209999998</v>
      </c>
      <c r="G65" s="44">
        <v>228.2013264</v>
      </c>
      <c r="H65" s="35">
        <v>-5.1025641029999997</v>
      </c>
      <c r="I65" s="35">
        <v>20.000885719999999</v>
      </c>
      <c r="J65" s="43">
        <v>35.129817099999997</v>
      </c>
      <c r="K65" s="36">
        <v>-5.9025641029999996</v>
      </c>
      <c r="L65" s="35">
        <v>23.798153159999998</v>
      </c>
      <c r="M65" s="50">
        <v>18.71747538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11.23076923</v>
      </c>
      <c r="F66" s="34">
        <v>17.984552919999999</v>
      </c>
      <c r="G66" s="44">
        <v>364.05879520000002</v>
      </c>
      <c r="H66" s="35">
        <v>-3.5307692309999998</v>
      </c>
      <c r="I66" s="35">
        <v>16.08606056</v>
      </c>
      <c r="J66" s="43">
        <v>-5.3650969689999997</v>
      </c>
      <c r="K66" s="36">
        <v>-4.3807692310000004</v>
      </c>
      <c r="L66" s="35">
        <v>22.692533239999999</v>
      </c>
      <c r="M66" s="50">
        <v>10.769868499999999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14.43589744</v>
      </c>
      <c r="F67" s="34">
        <v>15.18757737</v>
      </c>
      <c r="G67" s="44">
        <v>282.19092760000001</v>
      </c>
      <c r="H67" s="35">
        <v>-4.0858974359999998</v>
      </c>
      <c r="I67" s="35">
        <v>14.139624469999999</v>
      </c>
      <c r="J67" s="43">
        <v>27.360690349999999</v>
      </c>
      <c r="K67" s="36">
        <v>-5.1358974359999996</v>
      </c>
      <c r="L67" s="35">
        <v>19.79724719</v>
      </c>
      <c r="M67" s="50">
        <v>7.5171557760000001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21.794871789999998</v>
      </c>
      <c r="F68" s="34">
        <v>41.187593360000001</v>
      </c>
      <c r="G68" s="44">
        <v>125.0964826</v>
      </c>
      <c r="H68" s="35">
        <v>-5.3948717950000002</v>
      </c>
      <c r="I68" s="35">
        <v>34.74884033</v>
      </c>
      <c r="J68" s="43">
        <v>0.61367540470000004</v>
      </c>
      <c r="K68" s="36">
        <v>-6.1948717950000001</v>
      </c>
      <c r="L68" s="35">
        <v>39.589993290000002</v>
      </c>
      <c r="M68" s="50">
        <v>21.520374589999999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17.15384615</v>
      </c>
      <c r="F69" s="34">
        <v>16.166998400000001</v>
      </c>
      <c r="G69" s="44">
        <v>258.22372519999999</v>
      </c>
      <c r="H69" s="35">
        <v>-5.2538461539999997</v>
      </c>
      <c r="I69" s="35">
        <v>13.867420470000001</v>
      </c>
      <c r="J69" s="43">
        <v>58.006728160000002</v>
      </c>
      <c r="K69" s="36">
        <v>-6.2538461539999997</v>
      </c>
      <c r="L69" s="35">
        <v>25.33972138</v>
      </c>
      <c r="M69" s="50">
        <v>23.687980960000001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11.358974359999999</v>
      </c>
      <c r="F70" s="34">
        <v>14.93000642</v>
      </c>
      <c r="G70" s="44">
        <v>353.83794560000001</v>
      </c>
      <c r="H70" s="35">
        <v>-3.9589743589999999</v>
      </c>
      <c r="I70" s="35">
        <v>14.76925563</v>
      </c>
      <c r="J70" s="43">
        <v>2.1675587150000002</v>
      </c>
      <c r="K70" s="36">
        <v>-5.0589743589999996</v>
      </c>
      <c r="L70" s="35">
        <v>21.509266839999999</v>
      </c>
      <c r="M70" s="50">
        <v>12.56776048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22</v>
      </c>
      <c r="F71" s="34">
        <v>33.064240529999999</v>
      </c>
      <c r="G71" s="44">
        <v>191.89977279999999</v>
      </c>
      <c r="H71" s="35">
        <v>-5.2</v>
      </c>
      <c r="I71" s="35">
        <v>28.828220099999999</v>
      </c>
      <c r="J71" s="43">
        <v>10.888979259999999</v>
      </c>
      <c r="K71" s="36">
        <v>-6.5</v>
      </c>
      <c r="L71" s="35">
        <v>26.381535270000001</v>
      </c>
      <c r="M71" s="50">
        <v>25.569075739999999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26.435897440000002</v>
      </c>
      <c r="F72" s="34">
        <v>20.622913650000001</v>
      </c>
      <c r="G72" s="44">
        <v>211.4117014</v>
      </c>
      <c r="H72" s="35">
        <v>-7.1358974359999996</v>
      </c>
      <c r="I72" s="35">
        <v>18.570334519999999</v>
      </c>
      <c r="J72" s="43">
        <v>39.499715090000002</v>
      </c>
      <c r="K72" s="36">
        <v>-7.5358974359999999</v>
      </c>
      <c r="L72" s="35">
        <v>19.344491089999998</v>
      </c>
      <c r="M72" s="50">
        <v>24.330496879999998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13.743589740000001</v>
      </c>
      <c r="F73" s="34">
        <v>13.54492276</v>
      </c>
      <c r="G73" s="44">
        <v>306.11474320000002</v>
      </c>
      <c r="H73" s="35">
        <v>-4.8935897439999998</v>
      </c>
      <c r="I73" s="35">
        <v>14.662696909999999</v>
      </c>
      <c r="J73" s="43">
        <v>23.164517589999999</v>
      </c>
      <c r="K73" s="36">
        <v>-5.7935897440000002</v>
      </c>
      <c r="L73" s="35">
        <v>21.361063649999998</v>
      </c>
      <c r="M73" s="50">
        <v>16.4842166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22.179487179999999</v>
      </c>
      <c r="F74" s="34">
        <v>24.401404849999999</v>
      </c>
      <c r="G74" s="44">
        <v>227.439029</v>
      </c>
      <c r="H74" s="35">
        <v>-5.9294871789999997</v>
      </c>
      <c r="I74" s="35">
        <v>22.59694854</v>
      </c>
      <c r="J74" s="43">
        <v>35.949703360000001</v>
      </c>
      <c r="K74" s="36">
        <v>-6.7794871790000002</v>
      </c>
      <c r="L74" s="35">
        <v>23.612637249999999</v>
      </c>
      <c r="M74" s="50">
        <v>23.365621740000002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15.07692308</v>
      </c>
      <c r="F75" s="34">
        <v>28.059860130000001</v>
      </c>
      <c r="G75" s="44">
        <v>244.60387130000001</v>
      </c>
      <c r="H75" s="35">
        <v>-4.0269230770000002</v>
      </c>
      <c r="I75" s="35">
        <v>22.674904640000001</v>
      </c>
      <c r="J75" s="43">
        <v>38.141457520000003</v>
      </c>
      <c r="K75" s="36">
        <v>-4.9769230770000004</v>
      </c>
      <c r="L75" s="35">
        <v>28.985481650000001</v>
      </c>
      <c r="M75" s="50">
        <v>16.332203020000001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17.410256409999999</v>
      </c>
      <c r="F76" s="34">
        <v>33.338554719999998</v>
      </c>
      <c r="G76" s="44">
        <v>215.50533630000001</v>
      </c>
      <c r="H76" s="35">
        <v>-4.3602564099999999</v>
      </c>
      <c r="I76" s="35">
        <v>29.035025449999999</v>
      </c>
      <c r="J76" s="43">
        <v>8.4038962650000002</v>
      </c>
      <c r="K76" s="36">
        <v>-6.1602564099999997</v>
      </c>
      <c r="L76" s="35">
        <v>25.748756069999999</v>
      </c>
      <c r="M76" s="50">
        <v>16.592320350000001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24.794871789999998</v>
      </c>
      <c r="F77" s="34">
        <v>22.049257130000001</v>
      </c>
      <c r="G77" s="44">
        <v>221.87320270000001</v>
      </c>
      <c r="H77" s="35">
        <v>-6.6948717950000001</v>
      </c>
      <c r="I77" s="35">
        <v>19.901693590000001</v>
      </c>
      <c r="J77" s="43">
        <v>39.725176439999998</v>
      </c>
      <c r="K77" s="36">
        <v>-6.8448717950000004</v>
      </c>
      <c r="L77" s="35">
        <v>20.657799300000001</v>
      </c>
      <c r="M77" s="50">
        <v>21.935188620000002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15.46153846</v>
      </c>
      <c r="F78" s="34">
        <v>17.630383909999999</v>
      </c>
      <c r="G78" s="44">
        <v>265.73411420000002</v>
      </c>
      <c r="H78" s="35">
        <v>-4.5115384619999999</v>
      </c>
      <c r="I78" s="35">
        <v>16.469054280000002</v>
      </c>
      <c r="J78" s="43">
        <v>42.332831710000001</v>
      </c>
      <c r="K78" s="36">
        <v>-5.461538462</v>
      </c>
      <c r="L78" s="35">
        <v>25.16711089</v>
      </c>
      <c r="M78" s="50">
        <v>13.039526329999999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14.8974359</v>
      </c>
      <c r="F79" s="34">
        <v>34.967792459999998</v>
      </c>
      <c r="G79" s="44">
        <v>236.37149980000001</v>
      </c>
      <c r="H79" s="35">
        <v>-4.1474358970000003</v>
      </c>
      <c r="I79" s="35">
        <v>26.99960742</v>
      </c>
      <c r="J79" s="43">
        <v>9.4098229300000007</v>
      </c>
      <c r="K79" s="36">
        <v>-5.2974358969999997</v>
      </c>
      <c r="L79" s="35">
        <v>26.837575770000001</v>
      </c>
      <c r="M79" s="50">
        <v>16.605481269999999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28.871794869999999</v>
      </c>
      <c r="F80" s="34">
        <v>19.908220879999998</v>
      </c>
      <c r="G80" s="44">
        <v>179.3153303</v>
      </c>
      <c r="H80" s="35">
        <v>-7.2217948720000003</v>
      </c>
      <c r="I80" s="35">
        <v>16.55382908</v>
      </c>
      <c r="J80" s="43">
        <v>29.253999329999999</v>
      </c>
      <c r="K80" s="36">
        <v>-7.3717948719999997</v>
      </c>
      <c r="L80" s="35">
        <v>17.15127352</v>
      </c>
      <c r="M80" s="50">
        <v>25.490448820000001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13.76923077</v>
      </c>
      <c r="F81" s="34">
        <v>28.107123789999999</v>
      </c>
      <c r="G81" s="44">
        <v>258.0478013</v>
      </c>
      <c r="H81" s="35">
        <v>-3.9192307689999999</v>
      </c>
      <c r="I81" s="35">
        <v>20.695208520000001</v>
      </c>
      <c r="J81" s="43">
        <v>16.83088442</v>
      </c>
      <c r="K81" s="36">
        <v>-4.6192307689999996</v>
      </c>
      <c r="L81" s="35">
        <v>21.817454590000001</v>
      </c>
      <c r="M81" s="50">
        <v>10.1504782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19.07692308</v>
      </c>
      <c r="F82" s="34">
        <v>16.857741669999999</v>
      </c>
      <c r="G82" s="44">
        <v>237.75886679999999</v>
      </c>
      <c r="H82" s="35">
        <v>-5.1269230769999998</v>
      </c>
      <c r="I82" s="35">
        <v>15.75326516</v>
      </c>
      <c r="J82" s="43">
        <v>48.603194309999999</v>
      </c>
      <c r="K82" s="36">
        <v>-5.9269230769999997</v>
      </c>
      <c r="L82" s="35">
        <v>22.71716258</v>
      </c>
      <c r="M82" s="50">
        <v>20.062506880000001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15.1025641</v>
      </c>
      <c r="F83" s="34">
        <v>27.27997354</v>
      </c>
      <c r="G83" s="44">
        <v>240.90842950000001</v>
      </c>
      <c r="H83" s="35">
        <v>-4.2525641030000001</v>
      </c>
      <c r="I83" s="35">
        <v>21.608491570000002</v>
      </c>
      <c r="J83" s="43">
        <v>27.958405729999999</v>
      </c>
      <c r="K83" s="36">
        <v>-5.0025641030000001</v>
      </c>
      <c r="L83" s="35">
        <v>22.001743090000002</v>
      </c>
      <c r="M83" s="50">
        <v>11.332134119999999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15.820512819999999</v>
      </c>
      <c r="F84" s="34">
        <v>18.33766194</v>
      </c>
      <c r="G84" s="44">
        <v>253.22987800000001</v>
      </c>
      <c r="H84" s="35">
        <v>-4.7205128209999998</v>
      </c>
      <c r="I84" s="35">
        <v>16.882292840000002</v>
      </c>
      <c r="J84" s="43">
        <v>42.686211040000003</v>
      </c>
      <c r="K84" s="36">
        <v>-5.3705128210000002</v>
      </c>
      <c r="L84" s="35">
        <v>24.846460149999999</v>
      </c>
      <c r="M84" s="50">
        <v>14.740635899999999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23.15384615</v>
      </c>
      <c r="F85" s="34">
        <v>24.051428430000001</v>
      </c>
      <c r="G85" s="44">
        <v>216.3473256</v>
      </c>
      <c r="H85" s="35">
        <v>-6.2038461539999998</v>
      </c>
      <c r="I85" s="35">
        <v>22.23167771</v>
      </c>
      <c r="J85" s="43">
        <v>27.793509709999999</v>
      </c>
      <c r="K85" s="36">
        <v>-6.7538461539999997</v>
      </c>
      <c r="L85" s="35">
        <v>21.749155510000001</v>
      </c>
      <c r="M85" s="50">
        <v>28.41745397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19.84615385</v>
      </c>
      <c r="F86" s="34">
        <v>30.88843404</v>
      </c>
      <c r="G86" s="44">
        <v>216.60829670000001</v>
      </c>
      <c r="H86" s="35">
        <v>-5.1461538459999998</v>
      </c>
      <c r="I86" s="35">
        <v>27.125258909999999</v>
      </c>
      <c r="J86" s="43">
        <v>17.187178469999999</v>
      </c>
      <c r="K86" s="36">
        <v>-6.1461538459999998</v>
      </c>
      <c r="L86" s="35">
        <v>24.644763739999998</v>
      </c>
      <c r="M86" s="50">
        <v>17.563578100000001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18.358974360000001</v>
      </c>
      <c r="F87" s="34">
        <v>24.301900910000001</v>
      </c>
      <c r="G87" s="44">
        <v>228.83258280000001</v>
      </c>
      <c r="H87" s="35">
        <v>-4.9589743589999999</v>
      </c>
      <c r="I87" s="35">
        <v>22.814194059999998</v>
      </c>
      <c r="J87" s="43">
        <v>33.469534959999997</v>
      </c>
      <c r="K87" s="36">
        <v>-6.0589743589999996</v>
      </c>
      <c r="L87" s="35">
        <v>21.66868873</v>
      </c>
      <c r="M87" s="50">
        <v>21.736462039999999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14.025641029999999</v>
      </c>
      <c r="F88" s="34">
        <v>24.63876054</v>
      </c>
      <c r="G88" s="44">
        <v>257.66948120000001</v>
      </c>
      <c r="H88" s="35">
        <v>-3.6756410260000001</v>
      </c>
      <c r="I88" s="35">
        <v>20.124015069999999</v>
      </c>
      <c r="J88" s="43">
        <v>33.138655540000002</v>
      </c>
      <c r="K88" s="36">
        <v>-4.9256410260000001</v>
      </c>
      <c r="L88" s="35">
        <v>24.6481663</v>
      </c>
      <c r="M88" s="50">
        <v>11.16326675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25.46153846</v>
      </c>
      <c r="F89" s="34">
        <v>30.702422850000001</v>
      </c>
      <c r="G89" s="44">
        <v>159.31660669999999</v>
      </c>
      <c r="H89" s="35">
        <v>-6.5115384619999999</v>
      </c>
      <c r="I89" s="35">
        <v>26.173006489999999</v>
      </c>
      <c r="J89" s="43">
        <v>12.86343269</v>
      </c>
      <c r="K89" s="36">
        <v>-7.211538462</v>
      </c>
      <c r="L89" s="35">
        <v>25.141375400000001</v>
      </c>
      <c r="M89" s="50">
        <v>32.038058100000001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11.358974359999999</v>
      </c>
      <c r="F90" s="34">
        <v>25.716781860000001</v>
      </c>
      <c r="G90" s="44">
        <v>274.39896800000002</v>
      </c>
      <c r="H90" s="35">
        <v>-3.2589743590000002</v>
      </c>
      <c r="I90" s="35">
        <v>17.996607539999999</v>
      </c>
      <c r="J90" s="43">
        <v>6.749835086</v>
      </c>
      <c r="K90" s="36">
        <v>-4.2089743589999999</v>
      </c>
      <c r="L90" s="35">
        <v>21.523291530000002</v>
      </c>
      <c r="M90" s="50">
        <v>4.0497142310000003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19.410256409999999</v>
      </c>
      <c r="F91" s="34">
        <v>45.645918430000002</v>
      </c>
      <c r="G91" s="44">
        <v>152.6203017</v>
      </c>
      <c r="H91" s="35">
        <v>-5.2102564100000004</v>
      </c>
      <c r="I91" s="35">
        <v>38.258345159999998</v>
      </c>
      <c r="J91" s="43">
        <v>-4.361309479</v>
      </c>
      <c r="K91" s="36">
        <v>-5.9602564100000004</v>
      </c>
      <c r="L91" s="35">
        <v>38.702343120000002</v>
      </c>
      <c r="M91" s="50">
        <v>13.77571886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13.92307692</v>
      </c>
      <c r="F92" s="34">
        <v>15.55926988</v>
      </c>
      <c r="G92" s="44">
        <v>286.87745460000002</v>
      </c>
      <c r="H92" s="35">
        <v>-4.7230769229999998</v>
      </c>
      <c r="I92" s="35">
        <v>15.83222363</v>
      </c>
      <c r="J92" s="43">
        <v>36.96748521</v>
      </c>
      <c r="K92" s="36">
        <v>-5.7230769229999998</v>
      </c>
      <c r="L92" s="35">
        <v>24.255437300000001</v>
      </c>
      <c r="M92" s="50">
        <v>18.664431820000001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25.102564099999999</v>
      </c>
      <c r="F93" s="34">
        <v>23.25133915</v>
      </c>
      <c r="G93" s="44">
        <v>186.88269690000001</v>
      </c>
      <c r="H93" s="35">
        <v>-6.9025641029999996</v>
      </c>
      <c r="I93" s="35">
        <v>20.76143484</v>
      </c>
      <c r="J93" s="43">
        <v>30.43957451</v>
      </c>
      <c r="K93" s="36">
        <v>-7.6025641029999997</v>
      </c>
      <c r="L93" s="35">
        <v>20.033172319999998</v>
      </c>
      <c r="M93" s="50">
        <v>29.700725949999999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28.333333329999999</v>
      </c>
      <c r="F94" s="34">
        <v>16.388938849999999</v>
      </c>
      <c r="G94" s="44">
        <v>151.75257120000001</v>
      </c>
      <c r="H94" s="35">
        <v>-6.233333333</v>
      </c>
      <c r="I94" s="35">
        <v>14.894193509999999</v>
      </c>
      <c r="J94" s="43">
        <v>20.761056660000001</v>
      </c>
      <c r="K94" s="36">
        <v>-6.8833333330000004</v>
      </c>
      <c r="L94" s="35">
        <v>15.539684729999999</v>
      </c>
      <c r="M94" s="50">
        <v>19.957221690000001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22.948717949999999</v>
      </c>
      <c r="F95" s="34">
        <v>22.477461739999999</v>
      </c>
      <c r="G95" s="44">
        <v>225.3242486</v>
      </c>
      <c r="H95" s="35">
        <v>-6.2487179490000004</v>
      </c>
      <c r="I95" s="35">
        <v>20.40381468</v>
      </c>
      <c r="J95" s="43">
        <v>39.504989620000003</v>
      </c>
      <c r="K95" s="36">
        <v>-6.4487179489999997</v>
      </c>
      <c r="L95" s="35">
        <v>22.482993870000001</v>
      </c>
      <c r="M95" s="50">
        <v>20.649186610000001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14.38461538</v>
      </c>
      <c r="F96" s="34">
        <v>36.206767550000002</v>
      </c>
      <c r="G96" s="44">
        <v>235.9703505</v>
      </c>
      <c r="H96" s="35">
        <v>-4.1846153849999999</v>
      </c>
      <c r="I96" s="35">
        <v>28.31884586</v>
      </c>
      <c r="J96" s="43">
        <v>14.2661069</v>
      </c>
      <c r="K96" s="36">
        <v>-5.3346153850000002</v>
      </c>
      <c r="L96" s="35">
        <v>26.873201949999999</v>
      </c>
      <c r="M96" s="50">
        <v>18.769080559999999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22.897435900000001</v>
      </c>
      <c r="F97" s="34">
        <v>43.268383909999997</v>
      </c>
      <c r="G97" s="44">
        <v>119.51083319999999</v>
      </c>
      <c r="H97" s="35">
        <v>-5.4974358969999999</v>
      </c>
      <c r="I97" s="35">
        <v>34.836683729999997</v>
      </c>
      <c r="J97" s="43">
        <v>1.3037721630000001</v>
      </c>
      <c r="K97" s="36">
        <v>-6.3974358970000003</v>
      </c>
      <c r="L97" s="35">
        <v>38.290485740000001</v>
      </c>
      <c r="M97" s="50">
        <v>21.395277180000001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20</v>
      </c>
      <c r="F98" s="34">
        <v>43.582651329999997</v>
      </c>
      <c r="G98" s="44">
        <v>138.8888235</v>
      </c>
      <c r="H98" s="35">
        <v>-5.5</v>
      </c>
      <c r="I98" s="35">
        <v>36.73710079</v>
      </c>
      <c r="J98" s="43">
        <v>-1.003267935</v>
      </c>
      <c r="K98" s="36">
        <v>-6.1</v>
      </c>
      <c r="L98" s="35">
        <v>39.206760780000003</v>
      </c>
      <c r="M98" s="50">
        <v>17.042678110000001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10.20512821</v>
      </c>
      <c r="F99" s="34">
        <v>32.244785550000003</v>
      </c>
      <c r="G99" s="44">
        <v>282.65734759999998</v>
      </c>
      <c r="H99" s="35">
        <v>-3.0051282050000001</v>
      </c>
      <c r="I99" s="35">
        <v>19.540254919999999</v>
      </c>
      <c r="J99" s="43">
        <v>7.7427807780000002</v>
      </c>
      <c r="K99" s="36">
        <v>-4.1051282049999998</v>
      </c>
      <c r="L99" s="35">
        <v>24.988848059999999</v>
      </c>
      <c r="M99" s="50">
        <v>16.976313699999999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27.897435900000001</v>
      </c>
      <c r="F100" s="34">
        <v>19.575390989999999</v>
      </c>
      <c r="G100" s="44">
        <v>164.18393610000001</v>
      </c>
      <c r="H100" s="35">
        <v>-7.1474358970000003</v>
      </c>
      <c r="I100" s="35">
        <v>17.418942569999999</v>
      </c>
      <c r="J100" s="43">
        <v>26.252624959999999</v>
      </c>
      <c r="K100" s="36">
        <v>-7.4974358969999999</v>
      </c>
      <c r="L100" s="35">
        <v>17.384096830000001</v>
      </c>
      <c r="M100" s="50">
        <v>24.191423870000001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22.025641029999999</v>
      </c>
      <c r="F101" s="34">
        <v>25.529144240000001</v>
      </c>
      <c r="G101" s="44">
        <v>193.6039629</v>
      </c>
      <c r="H101" s="35">
        <v>-5.6256410260000003</v>
      </c>
      <c r="I101" s="35">
        <v>24.308270690000001</v>
      </c>
      <c r="J101" s="43">
        <v>21.765482949999999</v>
      </c>
      <c r="K101" s="36">
        <v>-6.3256410259999996</v>
      </c>
      <c r="L101" s="35">
        <v>21.81873689</v>
      </c>
      <c r="M101" s="50">
        <v>26.52099531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14.56410256</v>
      </c>
      <c r="F102" s="34">
        <v>15.312574140000001</v>
      </c>
      <c r="G102" s="44">
        <v>285.76836909999997</v>
      </c>
      <c r="H102" s="35">
        <v>-4.9641025640000001</v>
      </c>
      <c r="I102" s="35">
        <v>15.690219069999999</v>
      </c>
      <c r="J102" s="43">
        <v>29.902879129999999</v>
      </c>
      <c r="K102" s="36">
        <v>-5.8141025639999997</v>
      </c>
      <c r="L102" s="35">
        <v>23.224506909999999</v>
      </c>
      <c r="M102" s="50">
        <v>9.6651905920000001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27.256410259999999</v>
      </c>
      <c r="F103" s="35">
        <v>23.03588388</v>
      </c>
      <c r="G103" s="18">
        <v>143.8776077</v>
      </c>
      <c r="H103" s="47">
        <v>-6.3064102560000004</v>
      </c>
      <c r="I103" s="48">
        <v>19.766210869999998</v>
      </c>
      <c r="J103" s="49">
        <v>16.33918362</v>
      </c>
      <c r="K103" s="47">
        <v>-6.9564102559999998</v>
      </c>
      <c r="L103" s="48">
        <v>21.141136960000001</v>
      </c>
      <c r="M103" s="51">
        <v>21.41215863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17.717948719999999</v>
      </c>
      <c r="F104" s="46">
        <v>19.92691529</v>
      </c>
      <c r="G104" s="45">
        <v>243.06664330000001</v>
      </c>
      <c r="H104" s="47">
        <v>-5.1179487180000001</v>
      </c>
      <c r="I104" s="48">
        <v>17.295416710000001</v>
      </c>
      <c r="J104" s="49">
        <v>51.804381569999997</v>
      </c>
      <c r="K104" s="47">
        <v>-6.4679487179999997</v>
      </c>
      <c r="L104" s="48">
        <v>26.386802459999998</v>
      </c>
      <c r="M104" s="51">
        <v>17.3182483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27.641025639999999</v>
      </c>
      <c r="F105" s="46">
        <v>26.863666729999998</v>
      </c>
      <c r="G105" s="45">
        <v>143.6806574</v>
      </c>
      <c r="H105" s="47">
        <v>-7.0410256410000001</v>
      </c>
      <c r="I105" s="48">
        <v>23.66714305</v>
      </c>
      <c r="J105" s="49">
        <v>13.45640326</v>
      </c>
      <c r="K105" s="47">
        <v>-7.2910256410000001</v>
      </c>
      <c r="L105" s="48">
        <v>23.808188340000001</v>
      </c>
      <c r="M105" s="51">
        <v>27.39720544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11.79487179</v>
      </c>
      <c r="F106" s="46">
        <v>17.63576909</v>
      </c>
      <c r="G106" s="45">
        <v>343.07154809999997</v>
      </c>
      <c r="H106" s="47">
        <v>-4.0448717949999997</v>
      </c>
      <c r="I106" s="48">
        <v>16.167882150000001</v>
      </c>
      <c r="J106" s="49">
        <v>0.27117367819999999</v>
      </c>
      <c r="K106" s="47">
        <v>-4.8948717950000002</v>
      </c>
      <c r="L106" s="48">
        <v>22.33563041</v>
      </c>
      <c r="M106" s="51">
        <v>8.6412828499999996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12.025641029999999</v>
      </c>
      <c r="F107" s="46">
        <v>15.82901167</v>
      </c>
      <c r="G107" s="45">
        <v>332.24519659999999</v>
      </c>
      <c r="H107" s="47">
        <v>-4.4256410260000001</v>
      </c>
      <c r="I107" s="48">
        <v>15.825406129999999</v>
      </c>
      <c r="J107" s="49">
        <v>1.6977425799999999</v>
      </c>
      <c r="K107" s="47">
        <v>-5.4756410259999999</v>
      </c>
      <c r="L107" s="48">
        <v>22.07130952</v>
      </c>
      <c r="M107" s="51">
        <v>1.7323542830000001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12.948717950000001</v>
      </c>
      <c r="F108" s="46">
        <v>13.5357287</v>
      </c>
      <c r="G108" s="45">
        <v>282.8061275</v>
      </c>
      <c r="H108" s="47">
        <v>-5.0487179490000003</v>
      </c>
      <c r="I108" s="48">
        <v>13.459711779999999</v>
      </c>
      <c r="J108" s="49">
        <v>37.000360399999998</v>
      </c>
      <c r="K108" s="47">
        <v>-5.7487179490000004</v>
      </c>
      <c r="L108" s="48">
        <v>22.765418759999999</v>
      </c>
      <c r="M108" s="51">
        <v>18.124889939999999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02E45F0-0555-4239-B147-B6A365D42807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F05CF40D-6980-459E-8588-31EC52CB1EA3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1B5BAA98-9AA9-4868-8F48-3B90BF652E46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6C36BE97-248B-4862-B86A-F7FC6751DD8C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8E0C4A3F-9A39-4A3C-A29D-B89450AF46CE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2B1FEAAB-372F-4267-81C3-6CEC059371C7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B50F36B4-B2DE-4D8F-915B-B9647A33255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93E9B2C8-DF8C-4C96-8E70-8DDAB7C71B90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C573ADB3-31AA-45B3-858A-E85A523B0B7A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754F4487-EDE6-4474-8EFB-4812D001FB89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05ADECE6-FC2B-4B71-8D88-87B48B4385C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4166608-307E-4459-8F34-A33A6E9095F4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20.285801025696827</v>
      </c>
      <c r="F3" s="34">
        <f t="shared" si="0"/>
        <v>29.408948593579368</v>
      </c>
      <c r="G3" s="53">
        <f t="shared" si="0"/>
        <v>202.26189651034505</v>
      </c>
      <c r="H3" s="34">
        <f t="shared" si="0"/>
        <v>-4.4187350156293705</v>
      </c>
      <c r="I3" s="34">
        <f t="shared" si="0"/>
        <v>15.546227036290588</v>
      </c>
      <c r="J3" s="52">
        <f t="shared" si="0"/>
        <v>16.152367873070393</v>
      </c>
      <c r="K3" s="34">
        <f t="shared" si="0"/>
        <v>-7.2174035656293745</v>
      </c>
      <c r="L3" s="34">
        <f t="shared" si="0"/>
        <v>36.046413466322385</v>
      </c>
      <c r="M3" s="52">
        <f t="shared" si="0"/>
        <v>5.9396351089689956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13.12820513</v>
      </c>
      <c r="F4" s="34">
        <v>17.397144220000001</v>
      </c>
      <c r="G4" s="44">
        <v>349.96480889999998</v>
      </c>
      <c r="H4" s="35">
        <v>-3.828205128</v>
      </c>
      <c r="I4" s="35">
        <v>2.170475009</v>
      </c>
      <c r="J4" s="43">
        <v>24.45417862</v>
      </c>
      <c r="K4" s="36">
        <v>-5.5782051279999996</v>
      </c>
      <c r="L4" s="35">
        <v>13.70557318</v>
      </c>
      <c r="M4" s="50">
        <v>28.946448610000001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13.8974359</v>
      </c>
      <c r="F5" s="34">
        <v>17.39226811</v>
      </c>
      <c r="G5" s="44">
        <v>326.0335268</v>
      </c>
      <c r="H5" s="35">
        <v>-4.0974358970000004</v>
      </c>
      <c r="I5" s="35">
        <v>1.998063924</v>
      </c>
      <c r="J5" s="43">
        <v>27.28106665</v>
      </c>
      <c r="K5" s="36">
        <v>-5.7974358969999997</v>
      </c>
      <c r="L5" s="35">
        <v>12.040125059999999</v>
      </c>
      <c r="M5" s="50">
        <v>37.304847670000001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15.256410259999999</v>
      </c>
      <c r="F6" s="34">
        <v>19.878999950000001</v>
      </c>
      <c r="G6" s="44">
        <v>281.24161570000001</v>
      </c>
      <c r="H6" s="35">
        <v>-4.3064102560000004</v>
      </c>
      <c r="I6" s="35">
        <v>2.513957161</v>
      </c>
      <c r="J6" s="43">
        <v>31.358236470000001</v>
      </c>
      <c r="K6" s="36">
        <v>-5.8564102560000002</v>
      </c>
      <c r="L6" s="35">
        <v>8.0182607109999999</v>
      </c>
      <c r="M6" s="50">
        <v>52.237106050000001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14.1025641</v>
      </c>
      <c r="F7" s="34">
        <v>47.203367139999997</v>
      </c>
      <c r="G7" s="44">
        <v>241.4383109</v>
      </c>
      <c r="H7" s="35">
        <v>-4.0525641029999999</v>
      </c>
      <c r="I7" s="35">
        <v>21.505196569999999</v>
      </c>
      <c r="J7" s="43">
        <v>16.103995449999999</v>
      </c>
      <c r="K7" s="36">
        <v>-5.7025641030000003</v>
      </c>
      <c r="L7" s="35">
        <v>47.969730480000003</v>
      </c>
      <c r="M7" s="50">
        <v>11.23623087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</v>
      </c>
      <c r="F8" s="34">
        <v>34.364223529999997</v>
      </c>
      <c r="G8" s="44">
        <v>215.65354629999999</v>
      </c>
      <c r="H8" s="35">
        <v>-4.55</v>
      </c>
      <c r="I8" s="35">
        <v>14.432796720000001</v>
      </c>
      <c r="J8" s="43">
        <v>14.68790553</v>
      </c>
      <c r="K8" s="36">
        <v>-6.5</v>
      </c>
      <c r="L8" s="35">
        <v>32.89862084</v>
      </c>
      <c r="M8" s="50">
        <v>14.49738284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13.12820513</v>
      </c>
      <c r="F9" s="34">
        <v>18.184380749999999</v>
      </c>
      <c r="G9" s="44">
        <v>365.76422480000002</v>
      </c>
      <c r="H9" s="35">
        <v>-3.828205128</v>
      </c>
      <c r="I9" s="35">
        <v>2.3973233880000002</v>
      </c>
      <c r="J9" s="43">
        <v>28.0028343</v>
      </c>
      <c r="K9" s="36">
        <v>-5.6782051280000001</v>
      </c>
      <c r="L9" s="35">
        <v>13.838882610000001</v>
      </c>
      <c r="M9" s="50">
        <v>20.742028560000001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17.38461538</v>
      </c>
      <c r="F10" s="34">
        <v>19.678164850000002</v>
      </c>
      <c r="G10" s="44">
        <v>272.32475970000002</v>
      </c>
      <c r="H10" s="35">
        <v>-4.5846153850000002</v>
      </c>
      <c r="I10" s="35">
        <v>3.2756969599999999</v>
      </c>
      <c r="J10" s="43">
        <v>34.790905109999997</v>
      </c>
      <c r="K10" s="36">
        <v>-5.884615385</v>
      </c>
      <c r="L10" s="35">
        <v>8.3421417380000005</v>
      </c>
      <c r="M10" s="50">
        <v>59.921737589999999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13.56410256</v>
      </c>
      <c r="F11" s="34">
        <v>23.1932619</v>
      </c>
      <c r="G11" s="44">
        <v>289.54308759999998</v>
      </c>
      <c r="H11" s="35">
        <v>-3.9641025640000001</v>
      </c>
      <c r="I11" s="35">
        <v>6.3757277539999997</v>
      </c>
      <c r="J11" s="43">
        <v>26.819745730000001</v>
      </c>
      <c r="K11" s="36">
        <v>-5.6141025640000004</v>
      </c>
      <c r="L11" s="35">
        <v>21.686668210000001</v>
      </c>
      <c r="M11" s="50">
        <v>31.29203605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14.8974359</v>
      </c>
      <c r="F12" s="34">
        <v>20.486435570000001</v>
      </c>
      <c r="G12" s="44">
        <v>283.22248070000001</v>
      </c>
      <c r="H12" s="35">
        <v>-4.1974358970000001</v>
      </c>
      <c r="I12" s="35">
        <v>3.4109470690000001</v>
      </c>
      <c r="J12" s="43">
        <v>38.283443929999997</v>
      </c>
      <c r="K12" s="36">
        <v>-5.8474358970000004</v>
      </c>
      <c r="L12" s="35">
        <v>15.809578070000001</v>
      </c>
      <c r="M12" s="50">
        <v>44.001403740000001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12.53846154</v>
      </c>
      <c r="F13" s="34">
        <v>24.254701470000001</v>
      </c>
      <c r="G13" s="44">
        <v>344.47085700000002</v>
      </c>
      <c r="H13" s="35">
        <v>-4.3884615379999996</v>
      </c>
      <c r="I13" s="35">
        <v>6.8781944790000002</v>
      </c>
      <c r="J13" s="43">
        <v>43.652368369999998</v>
      </c>
      <c r="K13" s="36">
        <v>-5.2384615380000001</v>
      </c>
      <c r="L13" s="35">
        <v>23.449108750000001</v>
      </c>
      <c r="M13" s="50">
        <v>41.282388640000001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11.8974359</v>
      </c>
      <c r="F14" s="34">
        <v>17.05897263</v>
      </c>
      <c r="G14" s="44">
        <v>382.08276799999999</v>
      </c>
      <c r="H14" s="35">
        <v>-4.2974358969999997</v>
      </c>
      <c r="I14" s="35">
        <v>4.1654852079999998</v>
      </c>
      <c r="J14" s="43">
        <v>32.452207399999999</v>
      </c>
      <c r="K14" s="36">
        <v>-5.5474358969999997</v>
      </c>
      <c r="L14" s="35">
        <v>16.711548059999998</v>
      </c>
      <c r="M14" s="50">
        <v>19.801676270000002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27.84615385</v>
      </c>
      <c r="F15" s="34">
        <v>17.81756098</v>
      </c>
      <c r="G15" s="44">
        <v>159.02249660000001</v>
      </c>
      <c r="H15" s="35">
        <v>-4.1961538459999996</v>
      </c>
      <c r="I15" s="35">
        <v>15.669784529999999</v>
      </c>
      <c r="J15" s="43">
        <v>5.8184144409999998</v>
      </c>
      <c r="K15" s="36">
        <v>-8.596153846</v>
      </c>
      <c r="L15" s="35">
        <v>36.01546209</v>
      </c>
      <c r="M15" s="50">
        <v>-16.692760100000001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18.641025639999999</v>
      </c>
      <c r="F16" s="34">
        <v>44.6205572</v>
      </c>
      <c r="G16" s="44">
        <v>179.8367035</v>
      </c>
      <c r="H16" s="35">
        <v>-4.2910256410000001</v>
      </c>
      <c r="I16" s="35">
        <v>24.623368750000001</v>
      </c>
      <c r="J16" s="43">
        <v>-0.31519779599999997</v>
      </c>
      <c r="K16" s="36">
        <v>-6.9910256410000002</v>
      </c>
      <c r="L16" s="35">
        <v>51.281474799999998</v>
      </c>
      <c r="M16" s="50">
        <v>-8.9399794549999996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16.051282050000001</v>
      </c>
      <c r="F17" s="34">
        <v>27.340291000000001</v>
      </c>
      <c r="G17" s="44">
        <v>242.1462947</v>
      </c>
      <c r="H17" s="35">
        <v>-4.9012820509999999</v>
      </c>
      <c r="I17" s="35">
        <v>7.1477298029999998</v>
      </c>
      <c r="J17" s="43">
        <v>31.52549848</v>
      </c>
      <c r="K17" s="36">
        <v>-6.2512820509999996</v>
      </c>
      <c r="L17" s="35">
        <v>18.73546507</v>
      </c>
      <c r="M17" s="50">
        <v>47.461598309999999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17.512820510000001</v>
      </c>
      <c r="F18" s="34">
        <v>23.267888880000001</v>
      </c>
      <c r="G18" s="44">
        <v>228.45006330000001</v>
      </c>
      <c r="H18" s="35">
        <v>-4.3128205130000001</v>
      </c>
      <c r="I18" s="35">
        <v>8.3073941740000006</v>
      </c>
      <c r="J18" s="43">
        <v>28.86940924</v>
      </c>
      <c r="K18" s="36">
        <v>-6.4628205129999996</v>
      </c>
      <c r="L18" s="35">
        <v>18.37673831</v>
      </c>
      <c r="M18" s="50">
        <v>43.574596120000002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14.43589744</v>
      </c>
      <c r="F19" s="34">
        <v>14.588647010000001</v>
      </c>
      <c r="G19" s="44">
        <v>316.41181119999999</v>
      </c>
      <c r="H19" s="35">
        <v>-3.9358974359999999</v>
      </c>
      <c r="I19" s="35">
        <v>2.0517066690000001</v>
      </c>
      <c r="J19" s="43">
        <v>29.584401289999999</v>
      </c>
      <c r="K19" s="36">
        <v>-5.8858974359999996</v>
      </c>
      <c r="L19" s="35">
        <v>10.77626617</v>
      </c>
      <c r="M19" s="50">
        <v>43.170474349999999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15.179487180000001</v>
      </c>
      <c r="F20" s="34">
        <v>48.756718560000003</v>
      </c>
      <c r="G20" s="44">
        <v>203.88150479999999</v>
      </c>
      <c r="H20" s="35">
        <v>-4.1294871789999998</v>
      </c>
      <c r="I20" s="35">
        <v>25.715857010000001</v>
      </c>
      <c r="J20" s="43">
        <v>0.47233078480000001</v>
      </c>
      <c r="K20" s="36">
        <v>-5.829487179</v>
      </c>
      <c r="L20" s="35">
        <v>53.111480399999998</v>
      </c>
      <c r="M20" s="50">
        <v>-4.8286585019999997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11.66666667</v>
      </c>
      <c r="F21" s="34">
        <v>29.661237669999998</v>
      </c>
      <c r="G21" s="44">
        <v>311.49920020000002</v>
      </c>
      <c r="H21" s="35">
        <v>-4.1666666670000003</v>
      </c>
      <c r="I21" s="35">
        <v>9.9135224829999995</v>
      </c>
      <c r="J21" s="43">
        <v>28.279308140000001</v>
      </c>
      <c r="K21" s="36">
        <v>-4.9166666670000003</v>
      </c>
      <c r="L21" s="35">
        <v>28.98694377</v>
      </c>
      <c r="M21" s="50">
        <v>37.345151360000003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12.38461538</v>
      </c>
      <c r="F22" s="34">
        <v>17.155503299999999</v>
      </c>
      <c r="G22" s="44">
        <v>374.50044919999999</v>
      </c>
      <c r="H22" s="35">
        <v>-4.2346153849999997</v>
      </c>
      <c r="I22" s="35">
        <v>3.5361572969999999</v>
      </c>
      <c r="J22" s="43">
        <v>30.7859321</v>
      </c>
      <c r="K22" s="36">
        <v>-5.8346153850000002</v>
      </c>
      <c r="L22" s="35">
        <v>15.174364069999999</v>
      </c>
      <c r="M22" s="50">
        <v>15.31603082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28.07692308</v>
      </c>
      <c r="F23" s="34">
        <v>23.062650439999999</v>
      </c>
      <c r="G23" s="44">
        <v>186.25802640000001</v>
      </c>
      <c r="H23" s="35">
        <v>-5.4269230769999997</v>
      </c>
      <c r="I23" s="35">
        <v>16.035368399999999</v>
      </c>
      <c r="J23" s="43">
        <v>10.124194579999999</v>
      </c>
      <c r="K23" s="36">
        <v>-9.326923077</v>
      </c>
      <c r="L23" s="35">
        <v>36.869968559999997</v>
      </c>
      <c r="M23" s="50">
        <v>-18.811278850000001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14.974358970000001</v>
      </c>
      <c r="F24" s="34">
        <v>27.543227859999998</v>
      </c>
      <c r="G24" s="44">
        <v>263.46935409999998</v>
      </c>
      <c r="H24" s="35">
        <v>-4.1743589740000004</v>
      </c>
      <c r="I24" s="35">
        <v>7.1767642089999999</v>
      </c>
      <c r="J24" s="43">
        <v>40.409332990000003</v>
      </c>
      <c r="K24" s="36">
        <v>-5.9743589740000003</v>
      </c>
      <c r="L24" s="35">
        <v>19.673170379999998</v>
      </c>
      <c r="M24" s="50">
        <v>47.086260750000001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16.23076923</v>
      </c>
      <c r="F25" s="34">
        <v>18.239372549999999</v>
      </c>
      <c r="G25" s="44">
        <v>282.20715059999998</v>
      </c>
      <c r="H25" s="35">
        <v>-4.5307692309999998</v>
      </c>
      <c r="I25" s="35">
        <v>2.5679604459999998</v>
      </c>
      <c r="J25" s="43">
        <v>31.845191660000001</v>
      </c>
      <c r="K25" s="36">
        <v>-6.0307692309999998</v>
      </c>
      <c r="L25" s="35">
        <v>7.6079789089999998</v>
      </c>
      <c r="M25" s="50">
        <v>60.167094949999999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14.025641029999999</v>
      </c>
      <c r="F26" s="34">
        <v>16.128945420000001</v>
      </c>
      <c r="G26" s="44">
        <v>311.10306279999998</v>
      </c>
      <c r="H26" s="35">
        <v>-3.825641026</v>
      </c>
      <c r="I26" s="35">
        <v>2.4418684229999998</v>
      </c>
      <c r="J26" s="43">
        <v>34.311184099999998</v>
      </c>
      <c r="K26" s="36">
        <v>-5.9256410260000001</v>
      </c>
      <c r="L26" s="35">
        <v>8.9804822190000007</v>
      </c>
      <c r="M26" s="50">
        <v>45.961500059999999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17.666666670000001</v>
      </c>
      <c r="F27" s="34">
        <v>35.661151099999998</v>
      </c>
      <c r="G27" s="44">
        <v>202.50802920000001</v>
      </c>
      <c r="H27" s="35">
        <v>-3.9666666670000001</v>
      </c>
      <c r="I27" s="35">
        <v>17.996779459999999</v>
      </c>
      <c r="J27" s="43">
        <v>13.90397806</v>
      </c>
      <c r="K27" s="36">
        <v>-6.4166666670000003</v>
      </c>
      <c r="L27" s="35">
        <v>39.53384621</v>
      </c>
      <c r="M27" s="50">
        <v>2.1626801320000002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13.46153846</v>
      </c>
      <c r="F28" s="34">
        <v>20.648862990000001</v>
      </c>
      <c r="G28" s="44">
        <v>333.37687469999997</v>
      </c>
      <c r="H28" s="35">
        <v>-4.1615384620000002</v>
      </c>
      <c r="I28" s="35">
        <v>4.7690663779999998</v>
      </c>
      <c r="J28" s="43">
        <v>35.766816339999998</v>
      </c>
      <c r="K28" s="36">
        <v>-5.5615384619999997</v>
      </c>
      <c r="L28" s="35">
        <v>18.79818663</v>
      </c>
      <c r="M28" s="50">
        <v>38.825947939999999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20.820512820000001</v>
      </c>
      <c r="F29" s="34">
        <v>28.115100810000001</v>
      </c>
      <c r="G29" s="44">
        <v>191.13965920000001</v>
      </c>
      <c r="H29" s="35">
        <v>-4.8205128210000003</v>
      </c>
      <c r="I29" s="35">
        <v>14.08456655</v>
      </c>
      <c r="J29" s="43">
        <v>13.825557740000001</v>
      </c>
      <c r="K29" s="36">
        <v>-7.170512821</v>
      </c>
      <c r="L29" s="35">
        <v>31.705346819999999</v>
      </c>
      <c r="M29" s="50">
        <v>5.4226276850000001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17.38461538</v>
      </c>
      <c r="F30" s="34">
        <v>28.851081749999999</v>
      </c>
      <c r="G30" s="44">
        <v>227.13542509999999</v>
      </c>
      <c r="H30" s="35">
        <v>-4.4346153849999999</v>
      </c>
      <c r="I30" s="35">
        <v>11.34190388</v>
      </c>
      <c r="J30" s="43">
        <v>24.088479419999999</v>
      </c>
      <c r="K30" s="36">
        <v>-6.2846153850000004</v>
      </c>
      <c r="L30" s="35">
        <v>27.038405520000001</v>
      </c>
      <c r="M30" s="50">
        <v>28.71106588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22.948717949999999</v>
      </c>
      <c r="F31" s="34">
        <v>32.705832209999997</v>
      </c>
      <c r="G31" s="44">
        <v>158.88959410000001</v>
      </c>
      <c r="H31" s="35">
        <v>-5.0987179490000001</v>
      </c>
      <c r="I31" s="35">
        <v>20.283844070000001</v>
      </c>
      <c r="J31" s="43">
        <v>6.1412059709999998</v>
      </c>
      <c r="K31" s="36">
        <v>-8.2487179489999995</v>
      </c>
      <c r="L31" s="35">
        <v>48.926785070000001</v>
      </c>
      <c r="M31" s="50">
        <v>-13.7229133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19.025641029999999</v>
      </c>
      <c r="F32" s="34">
        <v>34.125825489999997</v>
      </c>
      <c r="G32" s="44">
        <v>176.71541400000001</v>
      </c>
      <c r="H32" s="35">
        <v>-4.3256410259999996</v>
      </c>
      <c r="I32" s="35">
        <v>19.563737400000001</v>
      </c>
      <c r="J32" s="43">
        <v>4.6029397669999996</v>
      </c>
      <c r="K32" s="36">
        <v>-6.7756410259999997</v>
      </c>
      <c r="L32" s="35">
        <v>42.246226700000001</v>
      </c>
      <c r="M32" s="50">
        <v>-8.9433135230000005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13.84615385</v>
      </c>
      <c r="F33" s="34">
        <v>17.503670079999999</v>
      </c>
      <c r="G33" s="44">
        <v>324.17613849999998</v>
      </c>
      <c r="H33" s="35">
        <v>-3.7961538460000002</v>
      </c>
      <c r="I33" s="35">
        <v>2.2446964660000002</v>
      </c>
      <c r="J33" s="43">
        <v>29.329122529999999</v>
      </c>
      <c r="K33" s="36">
        <v>-5.3961538459999998</v>
      </c>
      <c r="L33" s="35">
        <v>10.75239805</v>
      </c>
      <c r="M33" s="50">
        <v>42.924163870000001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15.69230769</v>
      </c>
      <c r="F34" s="34">
        <v>22.303094470000001</v>
      </c>
      <c r="G34" s="44">
        <v>269.30820519999997</v>
      </c>
      <c r="H34" s="35">
        <v>-4.3423076920000003</v>
      </c>
      <c r="I34" s="35">
        <v>5.2265587900000003</v>
      </c>
      <c r="J34" s="43">
        <v>43.796620349999998</v>
      </c>
      <c r="K34" s="36">
        <v>-5.9923076919999998</v>
      </c>
      <c r="L34" s="35">
        <v>15.65876285</v>
      </c>
      <c r="M34" s="50">
        <v>52.155853309999998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23.92307692</v>
      </c>
      <c r="F35" s="34">
        <v>24.675802130000001</v>
      </c>
      <c r="G35" s="44">
        <v>178.63705899999999</v>
      </c>
      <c r="H35" s="35">
        <v>-4.923076923</v>
      </c>
      <c r="I35" s="35">
        <v>16.47265063</v>
      </c>
      <c r="J35" s="43">
        <v>13.89110535</v>
      </c>
      <c r="K35" s="36">
        <v>-8.8230769230000003</v>
      </c>
      <c r="L35" s="35">
        <v>38.804311179999999</v>
      </c>
      <c r="M35" s="50">
        <v>-9.8190037869999998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24.30769231</v>
      </c>
      <c r="F36" s="34">
        <v>25.347116759999999</v>
      </c>
      <c r="G36" s="44">
        <v>193.44196439999999</v>
      </c>
      <c r="H36" s="35">
        <v>-5.6576923079999997</v>
      </c>
      <c r="I36" s="35">
        <v>14.815874190000001</v>
      </c>
      <c r="J36" s="43">
        <v>10.24385092</v>
      </c>
      <c r="K36" s="36">
        <v>-8.4076923079999997</v>
      </c>
      <c r="L36" s="35">
        <v>33.444932639999998</v>
      </c>
      <c r="M36" s="50">
        <v>-7.4381807970000002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22.46153846</v>
      </c>
      <c r="F37" s="34">
        <v>45.238002969999997</v>
      </c>
      <c r="G37" s="44">
        <v>128.63270180000001</v>
      </c>
      <c r="H37" s="35">
        <v>-4.1615384620000002</v>
      </c>
      <c r="I37" s="35">
        <v>27.286720370000001</v>
      </c>
      <c r="J37" s="43">
        <v>-0.84137136160000003</v>
      </c>
      <c r="K37" s="36">
        <v>-7.7615384619999999</v>
      </c>
      <c r="L37" s="35">
        <v>61.507788079999997</v>
      </c>
      <c r="M37" s="50">
        <v>-18.010217189999999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21.69230769</v>
      </c>
      <c r="F38" s="34">
        <v>34.481417630000003</v>
      </c>
      <c r="G38" s="44">
        <v>166.98592769999999</v>
      </c>
      <c r="H38" s="35">
        <v>-4.8423076920000003</v>
      </c>
      <c r="I38" s="35">
        <v>20.675663499999999</v>
      </c>
      <c r="J38" s="43">
        <v>3.7359121850000001</v>
      </c>
      <c r="K38" s="36">
        <v>-7.7423076919999998</v>
      </c>
      <c r="L38" s="35">
        <v>47.533938050000003</v>
      </c>
      <c r="M38" s="50">
        <v>-12.512501139999999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28.025641029999999</v>
      </c>
      <c r="F39" s="34">
        <v>23.913098120000001</v>
      </c>
      <c r="G39" s="44">
        <v>133.78787800000001</v>
      </c>
      <c r="H39" s="35">
        <v>-4.6756410260000001</v>
      </c>
      <c r="I39" s="35">
        <v>20.429338479999998</v>
      </c>
      <c r="J39" s="43">
        <v>5.3609197809999998</v>
      </c>
      <c r="K39" s="36">
        <v>-8.7756410260000006</v>
      </c>
      <c r="L39" s="35">
        <v>44.178761420000001</v>
      </c>
      <c r="M39" s="50">
        <v>-11.03639795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14.025641029999999</v>
      </c>
      <c r="F40" s="34">
        <v>18.753727690000002</v>
      </c>
      <c r="G40" s="44">
        <v>305.86235579999999</v>
      </c>
      <c r="H40" s="35">
        <v>-3.9256410260000001</v>
      </c>
      <c r="I40" s="35">
        <v>3.137316352</v>
      </c>
      <c r="J40" s="43">
        <v>30.73634474</v>
      </c>
      <c r="K40" s="36">
        <v>-5.6756410260000001</v>
      </c>
      <c r="L40" s="35">
        <v>16.02368663</v>
      </c>
      <c r="M40" s="50">
        <v>39.77488185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26.30769231</v>
      </c>
      <c r="F41" s="34">
        <v>34.84918922</v>
      </c>
      <c r="G41" s="44">
        <v>125.9400036</v>
      </c>
      <c r="H41" s="35">
        <v>-4.1076923079999998</v>
      </c>
      <c r="I41" s="35">
        <v>24.852615799999999</v>
      </c>
      <c r="J41" s="43">
        <v>2.136359723</v>
      </c>
      <c r="K41" s="36">
        <v>-8.2076923080000004</v>
      </c>
      <c r="L41" s="35">
        <v>54.836860620000003</v>
      </c>
      <c r="M41" s="50">
        <v>-12.044596779999999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11.8974359</v>
      </c>
      <c r="F42" s="34">
        <v>40.970348649999998</v>
      </c>
      <c r="G42" s="44">
        <v>268.58618730000001</v>
      </c>
      <c r="H42" s="35">
        <v>-4.1474358970000003</v>
      </c>
      <c r="I42" s="35">
        <v>17.139088340000001</v>
      </c>
      <c r="J42" s="43">
        <v>19.782157380000001</v>
      </c>
      <c r="K42" s="36">
        <v>-5.4474358970000001</v>
      </c>
      <c r="L42" s="35">
        <v>42.111099899999999</v>
      </c>
      <c r="M42" s="50">
        <v>17.113426279999999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13.589743589999999</v>
      </c>
      <c r="F43" s="34">
        <v>25.042340209999999</v>
      </c>
      <c r="G43" s="44">
        <v>271.06545260000001</v>
      </c>
      <c r="H43" s="35">
        <v>-3.7397435899999998</v>
      </c>
      <c r="I43" s="35">
        <v>7.5875935329999997</v>
      </c>
      <c r="J43" s="43">
        <v>32.245057430000003</v>
      </c>
      <c r="K43" s="36">
        <v>-5.5897435900000003</v>
      </c>
      <c r="L43" s="35">
        <v>22.436873599999998</v>
      </c>
      <c r="M43" s="50">
        <v>28.821435319999999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21.205128210000002</v>
      </c>
      <c r="F44" s="34">
        <v>38.649580149999998</v>
      </c>
      <c r="G44" s="44">
        <v>147.0878141</v>
      </c>
      <c r="H44" s="35">
        <v>-4.4051282049999996</v>
      </c>
      <c r="I44" s="35">
        <v>23.738998840000001</v>
      </c>
      <c r="J44" s="43">
        <v>-2.1857775589999999</v>
      </c>
      <c r="K44" s="36">
        <v>-7.4051282049999996</v>
      </c>
      <c r="L44" s="35">
        <v>54.572543949999996</v>
      </c>
      <c r="M44" s="50">
        <v>-19.062911209999999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20.102564099999999</v>
      </c>
      <c r="F45" s="34">
        <v>36.42576751</v>
      </c>
      <c r="G45" s="44">
        <v>175.107944</v>
      </c>
      <c r="H45" s="35">
        <v>-4.3025641029999999</v>
      </c>
      <c r="I45" s="35">
        <v>19.625776009999999</v>
      </c>
      <c r="J45" s="43">
        <v>11.41144568</v>
      </c>
      <c r="K45" s="36">
        <v>-7.1525641029999996</v>
      </c>
      <c r="L45" s="35">
        <v>45.001356899999998</v>
      </c>
      <c r="M45" s="50">
        <v>-2.1670494179999999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16.282051280000001</v>
      </c>
      <c r="F46" s="34">
        <v>20.00187893</v>
      </c>
      <c r="G46" s="44">
        <v>280.1004643</v>
      </c>
      <c r="H46" s="35">
        <v>-4.3820512819999999</v>
      </c>
      <c r="I46" s="35">
        <v>2.921063132</v>
      </c>
      <c r="J46" s="43">
        <v>35.401224380000002</v>
      </c>
      <c r="K46" s="36">
        <v>-6.0820512820000001</v>
      </c>
      <c r="L46" s="35">
        <v>9.4437222429999998</v>
      </c>
      <c r="M46" s="50">
        <v>59.412755609999998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14.66666667</v>
      </c>
      <c r="F47" s="34">
        <v>18.355179419999999</v>
      </c>
      <c r="G47" s="44">
        <v>295.23523799999998</v>
      </c>
      <c r="H47" s="35">
        <v>-3.9666666670000001</v>
      </c>
      <c r="I47" s="35">
        <v>2.6064415780000001</v>
      </c>
      <c r="J47" s="43">
        <v>34.118945979999999</v>
      </c>
      <c r="K47" s="36">
        <v>-5.516666667</v>
      </c>
      <c r="L47" s="35">
        <v>8.3557565539999992</v>
      </c>
      <c r="M47" s="50">
        <v>52.330882459999998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21.410256409999999</v>
      </c>
      <c r="F48" s="34">
        <v>21.267635739999999</v>
      </c>
      <c r="G48" s="44">
        <v>226.53668479999999</v>
      </c>
      <c r="H48" s="35">
        <v>-4.7102564100000004</v>
      </c>
      <c r="I48" s="35">
        <v>9.3136758709999992</v>
      </c>
      <c r="J48" s="43">
        <v>25.06386534</v>
      </c>
      <c r="K48" s="36">
        <v>-7.4602564100000004</v>
      </c>
      <c r="L48" s="35">
        <v>19.197143740000001</v>
      </c>
      <c r="M48" s="50">
        <v>21.7079263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13.61538462</v>
      </c>
      <c r="F49" s="34">
        <v>14.64204994</v>
      </c>
      <c r="G49" s="44">
        <v>319.49567359999998</v>
      </c>
      <c r="H49" s="35">
        <v>-3.8153846150000001</v>
      </c>
      <c r="I49" s="35">
        <v>2.388643595</v>
      </c>
      <c r="J49" s="43">
        <v>37.898852220000002</v>
      </c>
      <c r="K49" s="36">
        <v>-5.615384615</v>
      </c>
      <c r="L49" s="35">
        <v>8.0828958950000001</v>
      </c>
      <c r="M49" s="50">
        <v>51.637965010000002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24.564102559999998</v>
      </c>
      <c r="F50" s="34">
        <v>34.068629289999997</v>
      </c>
      <c r="G50" s="44">
        <v>141.4635835</v>
      </c>
      <c r="H50" s="35">
        <v>-4.1641025640000002</v>
      </c>
      <c r="I50" s="35">
        <v>22.736765739999999</v>
      </c>
      <c r="J50" s="43">
        <v>2.3774423140000001</v>
      </c>
      <c r="K50" s="36">
        <v>-8.4141025640000002</v>
      </c>
      <c r="L50" s="35">
        <v>53.181220789999998</v>
      </c>
      <c r="M50" s="50">
        <v>-15.69566418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13.46153846</v>
      </c>
      <c r="F51" s="34">
        <v>35.688161649999998</v>
      </c>
      <c r="G51" s="44">
        <v>256.10458490000002</v>
      </c>
      <c r="H51" s="35">
        <v>-4.1115384620000004</v>
      </c>
      <c r="I51" s="35">
        <v>14.33307381</v>
      </c>
      <c r="J51" s="43">
        <v>30.155252910000002</v>
      </c>
      <c r="K51" s="36">
        <v>-5.461538462</v>
      </c>
      <c r="L51" s="35">
        <v>36.304786589999999</v>
      </c>
      <c r="M51" s="50">
        <v>16.291352419999999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17.051282050000001</v>
      </c>
      <c r="F52" s="34">
        <v>33.034342940000002</v>
      </c>
      <c r="G52" s="44">
        <v>198.46511409999999</v>
      </c>
      <c r="H52" s="35">
        <v>-4.2512820509999996</v>
      </c>
      <c r="I52" s="35">
        <v>17.99035275</v>
      </c>
      <c r="J52" s="43">
        <v>7.8629698750000001</v>
      </c>
      <c r="K52" s="36">
        <v>-6.5512820510000003</v>
      </c>
      <c r="L52" s="35">
        <v>38.373420350000004</v>
      </c>
      <c r="M52" s="50">
        <v>-2.6772307660000001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12.820512819999999</v>
      </c>
      <c r="F53" s="34">
        <v>17.545651410000001</v>
      </c>
      <c r="G53" s="44">
        <v>383.45615750000002</v>
      </c>
      <c r="H53" s="35">
        <v>-3.9705128209999998</v>
      </c>
      <c r="I53" s="35">
        <v>4.1861903439999999</v>
      </c>
      <c r="J53" s="43">
        <v>30.657823350000001</v>
      </c>
      <c r="K53" s="36">
        <v>-5.6205128210000002</v>
      </c>
      <c r="L53" s="35">
        <v>16.895056839999999</v>
      </c>
      <c r="M53" s="50">
        <v>21.22704645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23.46153846</v>
      </c>
      <c r="F54" s="34">
        <v>30.4195384</v>
      </c>
      <c r="G54" s="44">
        <v>166.4974407</v>
      </c>
      <c r="H54" s="35">
        <v>-4.3615384620000004</v>
      </c>
      <c r="I54" s="35">
        <v>19.096499059999999</v>
      </c>
      <c r="J54" s="43">
        <v>12.893474250000001</v>
      </c>
      <c r="K54" s="36">
        <v>-8.4115384619999993</v>
      </c>
      <c r="L54" s="35">
        <v>44.986765859999998</v>
      </c>
      <c r="M54" s="50">
        <v>-9.9146701670000006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14.051282049999999</v>
      </c>
      <c r="F55" s="34">
        <v>17.72264397</v>
      </c>
      <c r="G55" s="44">
        <v>302.95406070000001</v>
      </c>
      <c r="H55" s="35">
        <v>-3.751282051</v>
      </c>
      <c r="I55" s="35">
        <v>2.238322803</v>
      </c>
      <c r="J55" s="43">
        <v>37.145156640000003</v>
      </c>
      <c r="K55" s="36">
        <v>-5.4512820509999997</v>
      </c>
      <c r="L55" s="35">
        <v>7.6098568650000002</v>
      </c>
      <c r="M55" s="50">
        <v>46.928649239999999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18.512820510000001</v>
      </c>
      <c r="F56" s="34">
        <v>30.245201009999999</v>
      </c>
      <c r="G56" s="44">
        <v>221.748829</v>
      </c>
      <c r="H56" s="35">
        <v>-4.2128205129999996</v>
      </c>
      <c r="I56" s="35">
        <v>11.58991118</v>
      </c>
      <c r="J56" s="43">
        <v>26.67374951</v>
      </c>
      <c r="K56" s="36">
        <v>-6.8128205130000001</v>
      </c>
      <c r="L56" s="35">
        <v>26.462944029999999</v>
      </c>
      <c r="M56" s="50">
        <v>33.52329426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14.23076923</v>
      </c>
      <c r="F57" s="34">
        <v>16.568320589999999</v>
      </c>
      <c r="G57" s="44">
        <v>343.74251079999999</v>
      </c>
      <c r="H57" s="35">
        <v>-4.1307692310000004</v>
      </c>
      <c r="I57" s="35">
        <v>1.979590956</v>
      </c>
      <c r="J57" s="43">
        <v>27.069248519999999</v>
      </c>
      <c r="K57" s="36">
        <v>-6.230769231</v>
      </c>
      <c r="L57" s="35">
        <v>11.25343157</v>
      </c>
      <c r="M57" s="50">
        <v>34.190876690000003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25.92307692</v>
      </c>
      <c r="F58" s="34">
        <v>24.84802315</v>
      </c>
      <c r="G58" s="44">
        <v>156.7032868</v>
      </c>
      <c r="H58" s="35">
        <v>-4.5730769230000003</v>
      </c>
      <c r="I58" s="35">
        <v>18.552692870000001</v>
      </c>
      <c r="J58" s="43">
        <v>7.1736669849999997</v>
      </c>
      <c r="K58" s="36">
        <v>-8.5730769230000003</v>
      </c>
      <c r="L58" s="35">
        <v>44.241411380000002</v>
      </c>
      <c r="M58" s="50">
        <v>-15.89848376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14.69230769</v>
      </c>
      <c r="F59" s="34">
        <v>15.790781559999999</v>
      </c>
      <c r="G59" s="44">
        <v>298.85948289999999</v>
      </c>
      <c r="H59" s="35">
        <v>-4.1423076920000002</v>
      </c>
      <c r="I59" s="35">
        <v>2.2811482769999998</v>
      </c>
      <c r="J59" s="43">
        <v>34.06458611</v>
      </c>
      <c r="K59" s="36">
        <v>-5.692307692</v>
      </c>
      <c r="L59" s="35">
        <v>11.50833276</v>
      </c>
      <c r="M59" s="50">
        <v>44.53042774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14.84615385</v>
      </c>
      <c r="F60" s="34">
        <v>21.19649149</v>
      </c>
      <c r="G60" s="44">
        <v>274.9007762</v>
      </c>
      <c r="H60" s="35">
        <v>-3.7961538460000002</v>
      </c>
      <c r="I60" s="35">
        <v>5.2515740810000002</v>
      </c>
      <c r="J60" s="43">
        <v>37.267284660000001</v>
      </c>
      <c r="K60" s="36">
        <v>-5.5461538460000002</v>
      </c>
      <c r="L60" s="35">
        <v>17.507088230000001</v>
      </c>
      <c r="M60" s="50">
        <v>39.619812860000003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19.256410259999999</v>
      </c>
      <c r="F61" s="34">
        <v>18.56036499</v>
      </c>
      <c r="G61" s="44">
        <v>251.08115979999999</v>
      </c>
      <c r="H61" s="35">
        <v>-5.1064102560000002</v>
      </c>
      <c r="I61" s="35">
        <v>4.5407912430000001</v>
      </c>
      <c r="J61" s="43">
        <v>39.58488199</v>
      </c>
      <c r="K61" s="36">
        <v>-6.7564102559999997</v>
      </c>
      <c r="L61" s="35">
        <v>11.05579607</v>
      </c>
      <c r="M61" s="50">
        <v>58.778303280000003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14.56410256</v>
      </c>
      <c r="F62" s="34">
        <v>27.083826309999999</v>
      </c>
      <c r="G62" s="44">
        <v>258.96190840000003</v>
      </c>
      <c r="H62" s="35">
        <v>-3.7141025640000001</v>
      </c>
      <c r="I62" s="35">
        <v>8.1855871619999991</v>
      </c>
      <c r="J62" s="43">
        <v>37.941526160000002</v>
      </c>
      <c r="K62" s="36">
        <v>-5.6641025640000002</v>
      </c>
      <c r="L62" s="35">
        <v>23.519095270000001</v>
      </c>
      <c r="M62" s="50">
        <v>33.777557090000002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19.30769231</v>
      </c>
      <c r="F63" s="34">
        <v>45.04444582</v>
      </c>
      <c r="G63" s="44">
        <v>162.35234980000001</v>
      </c>
      <c r="H63" s="35">
        <v>-4.4576923080000004</v>
      </c>
      <c r="I63" s="35">
        <v>25.574369789999999</v>
      </c>
      <c r="J63" s="43">
        <v>-0.89699282160000005</v>
      </c>
      <c r="K63" s="36">
        <v>-7.307692308</v>
      </c>
      <c r="L63" s="35">
        <v>55.456012229999999</v>
      </c>
      <c r="M63" s="50">
        <v>-15.141604060000001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14.256410259999999</v>
      </c>
      <c r="F64" s="34">
        <v>15.20951232</v>
      </c>
      <c r="G64" s="44">
        <v>331.4321218</v>
      </c>
      <c r="H64" s="35">
        <v>-4.156410256</v>
      </c>
      <c r="I64" s="35">
        <v>2.239608488</v>
      </c>
      <c r="J64" s="43">
        <v>33.355733460000003</v>
      </c>
      <c r="K64" s="36">
        <v>-5.7564102559999997</v>
      </c>
      <c r="L64" s="35">
        <v>9.1173838709999995</v>
      </c>
      <c r="M64" s="50">
        <v>46.17968261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19.23076923</v>
      </c>
      <c r="F65" s="34">
        <v>26.016861160000001</v>
      </c>
      <c r="G65" s="44">
        <v>217.12421330000001</v>
      </c>
      <c r="H65" s="35">
        <v>-4.3307692309999997</v>
      </c>
      <c r="I65" s="35">
        <v>10.340289589999999</v>
      </c>
      <c r="J65" s="43">
        <v>23.915394070000001</v>
      </c>
      <c r="K65" s="36">
        <v>-6.8307692309999997</v>
      </c>
      <c r="L65" s="35">
        <v>22.337814989999998</v>
      </c>
      <c r="M65" s="50">
        <v>27.104238299999999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12.743589740000001</v>
      </c>
      <c r="F66" s="34">
        <v>19.79347014</v>
      </c>
      <c r="G66" s="44">
        <v>375.04865219999999</v>
      </c>
      <c r="H66" s="35">
        <v>-3.9935897439999999</v>
      </c>
      <c r="I66" s="35">
        <v>4.683072525</v>
      </c>
      <c r="J66" s="43">
        <v>40.357414759999998</v>
      </c>
      <c r="K66" s="36">
        <v>-4.9935897440000003</v>
      </c>
      <c r="L66" s="35">
        <v>18.545871309999999</v>
      </c>
      <c r="M66" s="50">
        <v>38.747596479999999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15.56410256</v>
      </c>
      <c r="F67" s="34">
        <v>17.583465230000002</v>
      </c>
      <c r="G67" s="44">
        <v>283.02487079999997</v>
      </c>
      <c r="H67" s="35">
        <v>-4.1641025640000002</v>
      </c>
      <c r="I67" s="35">
        <v>3.8973517979999999</v>
      </c>
      <c r="J67" s="43">
        <v>46.068109939999999</v>
      </c>
      <c r="K67" s="36">
        <v>-5.7641025639999999</v>
      </c>
      <c r="L67" s="35">
        <v>13.43022676</v>
      </c>
      <c r="M67" s="50">
        <v>50.18668693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21.128205130000001</v>
      </c>
      <c r="F68" s="34">
        <v>42.427093360000001</v>
      </c>
      <c r="G68" s="44">
        <v>123.2746257</v>
      </c>
      <c r="H68" s="35">
        <v>-3.6782051280000001</v>
      </c>
      <c r="I68" s="35">
        <v>30.029114490000001</v>
      </c>
      <c r="J68" s="43">
        <v>3.717548904</v>
      </c>
      <c r="K68" s="36">
        <v>-7.4282051280000001</v>
      </c>
      <c r="L68" s="35">
        <v>61.753294230000002</v>
      </c>
      <c r="M68" s="50">
        <v>-11.080679290000001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17.897435900000001</v>
      </c>
      <c r="F69" s="34">
        <v>18.79829896</v>
      </c>
      <c r="G69" s="44">
        <v>262.67728990000001</v>
      </c>
      <c r="H69" s="35">
        <v>-4.2474358969999999</v>
      </c>
      <c r="I69" s="35">
        <v>3.8455405919999999</v>
      </c>
      <c r="J69" s="43">
        <v>35.271908199999999</v>
      </c>
      <c r="K69" s="36">
        <v>-5.9474358970000001</v>
      </c>
      <c r="L69" s="35">
        <v>9.234963295</v>
      </c>
      <c r="M69" s="50">
        <v>59.70548891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12.56410256</v>
      </c>
      <c r="F70" s="34">
        <v>16.699177519999999</v>
      </c>
      <c r="G70" s="44">
        <v>367.56951930000002</v>
      </c>
      <c r="H70" s="35">
        <v>-3.8141025640000001</v>
      </c>
      <c r="I70" s="35">
        <v>3.0061945250000002</v>
      </c>
      <c r="J70" s="43">
        <v>28.035146409999999</v>
      </c>
      <c r="K70" s="36">
        <v>-5.5141025639999999</v>
      </c>
      <c r="L70" s="35">
        <v>14.711296300000001</v>
      </c>
      <c r="M70" s="50">
        <v>18.702207309999999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22.07692308</v>
      </c>
      <c r="F71" s="34">
        <v>34.623994969999998</v>
      </c>
      <c r="G71" s="44">
        <v>173.1744156</v>
      </c>
      <c r="H71" s="35">
        <v>-4.8769230769999998</v>
      </c>
      <c r="I71" s="35">
        <v>18.438927790000001</v>
      </c>
      <c r="J71" s="43">
        <v>16.62924323</v>
      </c>
      <c r="K71" s="36">
        <v>-8.2269230770000004</v>
      </c>
      <c r="L71" s="35">
        <v>42.901333659999999</v>
      </c>
      <c r="M71" s="50">
        <v>-4.1590696700000001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26.61538462</v>
      </c>
      <c r="F72" s="34">
        <v>22.526000929999999</v>
      </c>
      <c r="G72" s="44">
        <v>201.96728340000001</v>
      </c>
      <c r="H72" s="35">
        <v>-5.615384615</v>
      </c>
      <c r="I72" s="35">
        <v>14.34924855</v>
      </c>
      <c r="J72" s="43">
        <v>19.816119690000001</v>
      </c>
      <c r="K72" s="36">
        <v>-8.615384615</v>
      </c>
      <c r="L72" s="35">
        <v>31.696301600000002</v>
      </c>
      <c r="M72" s="50">
        <v>-7.101210322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14.948717950000001</v>
      </c>
      <c r="F73" s="34">
        <v>15.513738289999999</v>
      </c>
      <c r="G73" s="44">
        <v>318.46477429999999</v>
      </c>
      <c r="H73" s="35">
        <v>-4.0487179490000003</v>
      </c>
      <c r="I73" s="35">
        <v>2.2939082709999998</v>
      </c>
      <c r="J73" s="43">
        <v>36.674943929999998</v>
      </c>
      <c r="K73" s="36">
        <v>-5.9987179490000004</v>
      </c>
      <c r="L73" s="35">
        <v>9.8251723850000001</v>
      </c>
      <c r="M73" s="50">
        <v>49.132549769999997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22.410256409999999</v>
      </c>
      <c r="F74" s="34">
        <v>27.791218539999999</v>
      </c>
      <c r="G74" s="44">
        <v>215.01902960000001</v>
      </c>
      <c r="H74" s="35">
        <v>-4.7602564100000002</v>
      </c>
      <c r="I74" s="35">
        <v>12.61110204</v>
      </c>
      <c r="J74" s="43">
        <v>13.45039435</v>
      </c>
      <c r="K74" s="36">
        <v>-7.7602564100000002</v>
      </c>
      <c r="L74" s="35">
        <v>26.938336970000002</v>
      </c>
      <c r="M74" s="50">
        <v>14.345236549999999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15.79487179</v>
      </c>
      <c r="F75" s="34">
        <v>32.362889019999997</v>
      </c>
      <c r="G75" s="44">
        <v>235.94952380000001</v>
      </c>
      <c r="H75" s="35">
        <v>-4.5448717949999997</v>
      </c>
      <c r="I75" s="35">
        <v>9.9068388770000002</v>
      </c>
      <c r="J75" s="43">
        <v>30.50566414</v>
      </c>
      <c r="K75" s="36">
        <v>-6.3448717950000004</v>
      </c>
      <c r="L75" s="35">
        <v>25.04453371</v>
      </c>
      <c r="M75" s="50">
        <v>46.334030660000003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17.53846154</v>
      </c>
      <c r="F76" s="34">
        <v>35.853978920000003</v>
      </c>
      <c r="G76" s="44">
        <v>195.59320009999999</v>
      </c>
      <c r="H76" s="35">
        <v>-3.9384615379999999</v>
      </c>
      <c r="I76" s="35">
        <v>17.178663539999999</v>
      </c>
      <c r="J76" s="43">
        <v>15.15286004</v>
      </c>
      <c r="K76" s="36">
        <v>-6.538461538</v>
      </c>
      <c r="L76" s="35">
        <v>38.447677239999997</v>
      </c>
      <c r="M76" s="50">
        <v>5.1606614620000002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25.38461538</v>
      </c>
      <c r="F77" s="34">
        <v>24.615314479999999</v>
      </c>
      <c r="G77" s="44">
        <v>210.1708562</v>
      </c>
      <c r="H77" s="35">
        <v>-5.7346153849999997</v>
      </c>
      <c r="I77" s="35">
        <v>13.378179169999999</v>
      </c>
      <c r="J77" s="43">
        <v>19.72653906</v>
      </c>
      <c r="K77" s="36">
        <v>-8.884615385</v>
      </c>
      <c r="L77" s="35">
        <v>27.555232050000001</v>
      </c>
      <c r="M77" s="50">
        <v>4.6228515769999996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16.53846154</v>
      </c>
      <c r="F78" s="34">
        <v>20.88631796</v>
      </c>
      <c r="G78" s="44">
        <v>264.0307621</v>
      </c>
      <c r="H78" s="35">
        <v>-4.1884615380000003</v>
      </c>
      <c r="I78" s="35">
        <v>3.7692109650000001</v>
      </c>
      <c r="J78" s="43">
        <v>37.595917440000001</v>
      </c>
      <c r="K78" s="36">
        <v>-5.6384615379999996</v>
      </c>
      <c r="L78" s="35">
        <v>12.05811754</v>
      </c>
      <c r="M78" s="50">
        <v>56.111063799999997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15.641025640000001</v>
      </c>
      <c r="F79" s="34">
        <v>36.547549269999998</v>
      </c>
      <c r="G79" s="44">
        <v>218.7177011</v>
      </c>
      <c r="H79" s="35">
        <v>-4.1910256410000004</v>
      </c>
      <c r="I79" s="35">
        <v>17.088427039999999</v>
      </c>
      <c r="J79" s="43">
        <v>22.85328861</v>
      </c>
      <c r="K79" s="36">
        <v>-6.1410256409999997</v>
      </c>
      <c r="L79" s="35">
        <v>39.30540912</v>
      </c>
      <c r="M79" s="50">
        <v>9.7046738020000003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28.282051280000001</v>
      </c>
      <c r="F80" s="34">
        <v>19.516718740000002</v>
      </c>
      <c r="G80" s="44">
        <v>180.66114759999999</v>
      </c>
      <c r="H80" s="35">
        <v>-4.6820512819999998</v>
      </c>
      <c r="I80" s="35">
        <v>15.880205370000001</v>
      </c>
      <c r="J80" s="43">
        <v>4.8118665429999998</v>
      </c>
      <c r="K80" s="36">
        <v>-8.8820512820000008</v>
      </c>
      <c r="L80" s="35">
        <v>36.802254609999999</v>
      </c>
      <c r="M80" s="50">
        <v>-21.996111979999998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14.33333333</v>
      </c>
      <c r="F81" s="34">
        <v>29.99853036</v>
      </c>
      <c r="G81" s="44">
        <v>243.6740724</v>
      </c>
      <c r="H81" s="35">
        <v>-3.6833333330000002</v>
      </c>
      <c r="I81" s="35">
        <v>11.3407634</v>
      </c>
      <c r="J81" s="43">
        <v>33.679690690000001</v>
      </c>
      <c r="K81" s="36">
        <v>-5.5333333329999999</v>
      </c>
      <c r="L81" s="35">
        <v>29.335908249999999</v>
      </c>
      <c r="M81" s="50">
        <v>19.235537839999999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19.487179489999999</v>
      </c>
      <c r="F82" s="34">
        <v>20.477422229999998</v>
      </c>
      <c r="G82" s="44">
        <v>231.94649659999999</v>
      </c>
      <c r="H82" s="35">
        <v>-4.1871794869999999</v>
      </c>
      <c r="I82" s="35">
        <v>7.7588702319999996</v>
      </c>
      <c r="J82" s="43">
        <v>32.782521520000003</v>
      </c>
      <c r="K82" s="36">
        <v>-6.887179487</v>
      </c>
      <c r="L82" s="35">
        <v>16.241008870000002</v>
      </c>
      <c r="M82" s="50">
        <v>39.726286760000001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15.53846154</v>
      </c>
      <c r="F83" s="34">
        <v>29.86098226</v>
      </c>
      <c r="G83" s="44">
        <v>227.50487010000001</v>
      </c>
      <c r="H83" s="35">
        <v>-4.1884615380000003</v>
      </c>
      <c r="I83" s="35">
        <v>11.235160410000001</v>
      </c>
      <c r="J83" s="43">
        <v>26.251433909999999</v>
      </c>
      <c r="K83" s="36">
        <v>-6.1384615379999996</v>
      </c>
      <c r="L83" s="35">
        <v>27.38130795</v>
      </c>
      <c r="M83" s="50">
        <v>22.256997070000001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16.589743590000001</v>
      </c>
      <c r="F84" s="34">
        <v>21.960737909999999</v>
      </c>
      <c r="G84" s="44">
        <v>252.07564009999999</v>
      </c>
      <c r="H84" s="35">
        <v>-4.43974359</v>
      </c>
      <c r="I84" s="35">
        <v>5.1658838100000004</v>
      </c>
      <c r="J84" s="43">
        <v>35.919464259999998</v>
      </c>
      <c r="K84" s="36">
        <v>-6.1397435900000001</v>
      </c>
      <c r="L84" s="35">
        <v>14.45961617</v>
      </c>
      <c r="M84" s="50">
        <v>51.613173160000002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23.179487179999999</v>
      </c>
      <c r="F85" s="34">
        <v>26.73251582</v>
      </c>
      <c r="G85" s="44">
        <v>203.90530190000001</v>
      </c>
      <c r="H85" s="35">
        <v>-5.2294871790000004</v>
      </c>
      <c r="I85" s="35">
        <v>13.9406885</v>
      </c>
      <c r="J85" s="43">
        <v>9.6256134769999999</v>
      </c>
      <c r="K85" s="36">
        <v>-8.1294871789999998</v>
      </c>
      <c r="L85" s="35">
        <v>30.33762196</v>
      </c>
      <c r="M85" s="50">
        <v>4.1759631510000004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19.641025639999999</v>
      </c>
      <c r="F86" s="34">
        <v>33.268135559999997</v>
      </c>
      <c r="G86" s="44">
        <v>196.6383223</v>
      </c>
      <c r="H86" s="35">
        <v>-4.3910256409999997</v>
      </c>
      <c r="I86" s="35">
        <v>16.3417344</v>
      </c>
      <c r="J86" s="43">
        <v>14.949606490000001</v>
      </c>
      <c r="K86" s="36">
        <v>-7.1910256410000004</v>
      </c>
      <c r="L86" s="35">
        <v>36.652550210000001</v>
      </c>
      <c r="M86" s="50">
        <v>5.0915690930000004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18.564102559999998</v>
      </c>
      <c r="F87" s="34">
        <v>27.423039750000001</v>
      </c>
      <c r="G87" s="44">
        <v>214.0015588</v>
      </c>
      <c r="H87" s="35">
        <v>-4.2141025640000001</v>
      </c>
      <c r="I87" s="35">
        <v>12.60011059</v>
      </c>
      <c r="J87" s="43">
        <v>15.719519610000001</v>
      </c>
      <c r="K87" s="36">
        <v>-6.8641025640000004</v>
      </c>
      <c r="L87" s="35">
        <v>27.310481230000001</v>
      </c>
      <c r="M87" s="50">
        <v>16.801926900000002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14.948717950000001</v>
      </c>
      <c r="F88" s="34">
        <v>28.082602569999999</v>
      </c>
      <c r="G88" s="44">
        <v>249.75799129999999</v>
      </c>
      <c r="H88" s="35">
        <v>-4.2487179490000004</v>
      </c>
      <c r="I88" s="35">
        <v>8.6681720000000002</v>
      </c>
      <c r="J88" s="43">
        <v>38.304678060000001</v>
      </c>
      <c r="K88" s="36">
        <v>-6.1987179489999997</v>
      </c>
      <c r="L88" s="35">
        <v>22.09643814</v>
      </c>
      <c r="M88" s="50">
        <v>42.941854329999998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24.717948719999999</v>
      </c>
      <c r="F89" s="34">
        <v>30.422046269999999</v>
      </c>
      <c r="G89" s="44">
        <v>158.06400780000001</v>
      </c>
      <c r="H89" s="35">
        <v>-4.2179487179999997</v>
      </c>
      <c r="I89" s="35">
        <v>20.189180189999998</v>
      </c>
      <c r="J89" s="43">
        <v>9.0985018370000006</v>
      </c>
      <c r="K89" s="36">
        <v>-8.6679487179999999</v>
      </c>
      <c r="L89" s="35">
        <v>47.82074119</v>
      </c>
      <c r="M89" s="50">
        <v>-15.385772940000001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12.61538462</v>
      </c>
      <c r="F90" s="34">
        <v>27.383945369999999</v>
      </c>
      <c r="G90" s="44">
        <v>269.85505060000003</v>
      </c>
      <c r="H90" s="35">
        <v>-4.1653846149999998</v>
      </c>
      <c r="I90" s="35">
        <v>9.4690444019999997</v>
      </c>
      <c r="J90" s="43">
        <v>29.046925609999999</v>
      </c>
      <c r="K90" s="36">
        <v>-5.365384615</v>
      </c>
      <c r="L90" s="35">
        <v>26.26393938</v>
      </c>
      <c r="M90" s="50">
        <v>20.910161259999999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19.282051280000001</v>
      </c>
      <c r="F91" s="34">
        <v>46.242751149999997</v>
      </c>
      <c r="G91" s="44">
        <v>144.3534229</v>
      </c>
      <c r="H91" s="35">
        <v>-3.6820512820000002</v>
      </c>
      <c r="I91" s="35">
        <v>27.035356119999999</v>
      </c>
      <c r="J91" s="43">
        <v>-3.1200806320000001</v>
      </c>
      <c r="K91" s="36">
        <v>-7.0820512820000001</v>
      </c>
      <c r="L91" s="35">
        <v>59.597664049999999</v>
      </c>
      <c r="M91" s="50">
        <v>-18.85496427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15.15384615</v>
      </c>
      <c r="F92" s="34">
        <v>18.187152520000001</v>
      </c>
      <c r="G92" s="44">
        <v>296.63403210000001</v>
      </c>
      <c r="H92" s="35">
        <v>-4.3038461540000004</v>
      </c>
      <c r="I92" s="35">
        <v>2.6353684990000001</v>
      </c>
      <c r="J92" s="43">
        <v>36.617500110000002</v>
      </c>
      <c r="K92" s="36">
        <v>-5.7038461539999998</v>
      </c>
      <c r="L92" s="35">
        <v>9.9494025789999991</v>
      </c>
      <c r="M92" s="50">
        <v>56.290670149999997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24.871794869999999</v>
      </c>
      <c r="F93" s="34">
        <v>24.04421919</v>
      </c>
      <c r="G93" s="44">
        <v>183.05144390000001</v>
      </c>
      <c r="H93" s="35">
        <v>-5.1217948719999997</v>
      </c>
      <c r="I93" s="35">
        <v>16.23273584</v>
      </c>
      <c r="J93" s="43">
        <v>10.053675050000001</v>
      </c>
      <c r="K93" s="36">
        <v>-8.1217948720000006</v>
      </c>
      <c r="L93" s="35">
        <v>37.807154199999999</v>
      </c>
      <c r="M93" s="50">
        <v>-16.35228133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27.282051280000001</v>
      </c>
      <c r="F94" s="34">
        <v>15.999879740000001</v>
      </c>
      <c r="G94" s="44">
        <v>153.45178340000001</v>
      </c>
      <c r="H94" s="35">
        <v>-4.1820512819999998</v>
      </c>
      <c r="I94" s="35">
        <v>15.726879889999999</v>
      </c>
      <c r="J94" s="43">
        <v>6.761180296</v>
      </c>
      <c r="K94" s="36">
        <v>-8.1820512819999998</v>
      </c>
      <c r="L94" s="35">
        <v>34.932370089999999</v>
      </c>
      <c r="M94" s="50">
        <v>-14.68088616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23.61538462</v>
      </c>
      <c r="F95" s="34">
        <v>25.68490087</v>
      </c>
      <c r="G95" s="44">
        <v>214.86952450000001</v>
      </c>
      <c r="H95" s="35">
        <v>-5.3153846150000001</v>
      </c>
      <c r="I95" s="35">
        <v>12.17302712</v>
      </c>
      <c r="J95" s="43">
        <v>19.219074809999999</v>
      </c>
      <c r="K95" s="36">
        <v>-8.615384615</v>
      </c>
      <c r="L95" s="35">
        <v>25.04097269</v>
      </c>
      <c r="M95" s="50">
        <v>13.68379053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14.87179487</v>
      </c>
      <c r="F96" s="34">
        <v>38.773967650000003</v>
      </c>
      <c r="G96" s="44">
        <v>217.6560532</v>
      </c>
      <c r="H96" s="35">
        <v>-3.9717948719999998</v>
      </c>
      <c r="I96" s="35">
        <v>16.099835779999999</v>
      </c>
      <c r="J96" s="43">
        <v>21.361828760000002</v>
      </c>
      <c r="K96" s="36">
        <v>-5.8717948719999997</v>
      </c>
      <c r="L96" s="35">
        <v>38.461006640000001</v>
      </c>
      <c r="M96" s="50">
        <v>9.3833524520000005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22.410256409999999</v>
      </c>
      <c r="F97" s="34">
        <v>44.615332289999998</v>
      </c>
      <c r="G97" s="44">
        <v>118.05980099999999</v>
      </c>
      <c r="H97" s="35">
        <v>-3.56025641</v>
      </c>
      <c r="I97" s="35">
        <v>29.08254178</v>
      </c>
      <c r="J97" s="43">
        <v>2.1089848529999999</v>
      </c>
      <c r="K97" s="36">
        <v>-7.7102564100000004</v>
      </c>
      <c r="L97" s="35">
        <v>62.470944719999999</v>
      </c>
      <c r="M97" s="50">
        <v>-11.65892077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19.897435900000001</v>
      </c>
      <c r="F98" s="34">
        <v>44.492041469999997</v>
      </c>
      <c r="G98" s="44">
        <v>133.43708530000001</v>
      </c>
      <c r="H98" s="35">
        <v>-4.0974358970000004</v>
      </c>
      <c r="I98" s="35">
        <v>28.370681789999999</v>
      </c>
      <c r="J98" s="43">
        <v>-2.1164367350000002</v>
      </c>
      <c r="K98" s="36">
        <v>-7.4474358970000001</v>
      </c>
      <c r="L98" s="35">
        <v>60.793074160000003</v>
      </c>
      <c r="M98" s="50">
        <v>-19.148842630000001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11.179487180000001</v>
      </c>
      <c r="F99" s="34">
        <v>33.371830080000002</v>
      </c>
      <c r="G99" s="44">
        <v>283.75320470000003</v>
      </c>
      <c r="H99" s="35">
        <v>-3.9794871789999999</v>
      </c>
      <c r="I99" s="35">
        <v>12.62449999</v>
      </c>
      <c r="J99" s="43">
        <v>24.281551539999999</v>
      </c>
      <c r="K99" s="36">
        <v>-4.9294871789999997</v>
      </c>
      <c r="L99" s="35">
        <v>33.24240932</v>
      </c>
      <c r="M99" s="50">
        <v>25.140323460000001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27.23076923</v>
      </c>
      <c r="F100" s="34">
        <v>19.03660588</v>
      </c>
      <c r="G100" s="44">
        <v>165.32371470000001</v>
      </c>
      <c r="H100" s="35">
        <v>-4.980769231</v>
      </c>
      <c r="I100" s="35">
        <v>16.156009340000001</v>
      </c>
      <c r="J100" s="43">
        <v>5.1446207309999998</v>
      </c>
      <c r="K100" s="36">
        <v>-8.730769231</v>
      </c>
      <c r="L100" s="35">
        <v>36.95030904</v>
      </c>
      <c r="M100" s="50">
        <v>-18.4529356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21.974358970000001</v>
      </c>
      <c r="F101" s="34">
        <v>27.706332079999999</v>
      </c>
      <c r="G101" s="44">
        <v>179.09727720000001</v>
      </c>
      <c r="H101" s="35">
        <v>-5.0743589739999999</v>
      </c>
      <c r="I101" s="35">
        <v>15.37450669</v>
      </c>
      <c r="J101" s="43">
        <v>12.76567588</v>
      </c>
      <c r="K101" s="36">
        <v>-8.1743589740000004</v>
      </c>
      <c r="L101" s="35">
        <v>35.745833810000001</v>
      </c>
      <c r="M101" s="50">
        <v>-6.4397374100000002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15.76923077</v>
      </c>
      <c r="F102" s="34">
        <v>18.01950557</v>
      </c>
      <c r="G102" s="44">
        <v>289.4390027</v>
      </c>
      <c r="H102" s="35">
        <v>-4.4192307690000003</v>
      </c>
      <c r="I102" s="35">
        <v>2.8646512249999998</v>
      </c>
      <c r="J102" s="43">
        <v>39.150450810000002</v>
      </c>
      <c r="K102" s="36">
        <v>-6.1192307689999996</v>
      </c>
      <c r="L102" s="35">
        <v>11.59595949</v>
      </c>
      <c r="M102" s="50">
        <v>54.536261430000003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26.23076923</v>
      </c>
      <c r="F103" s="35">
        <v>22.863371140000002</v>
      </c>
      <c r="G103" s="18">
        <v>147.1157632</v>
      </c>
      <c r="H103" s="47">
        <v>-3.8307692310000001</v>
      </c>
      <c r="I103" s="48">
        <v>19.163460390000001</v>
      </c>
      <c r="J103" s="49">
        <v>8.2425132209999994</v>
      </c>
      <c r="K103" s="47">
        <v>-8.3807692310000004</v>
      </c>
      <c r="L103" s="48">
        <v>43.715952250000001</v>
      </c>
      <c r="M103" s="51">
        <v>-13.30672246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18.128205130000001</v>
      </c>
      <c r="F104" s="46">
        <v>23.99529428</v>
      </c>
      <c r="G104" s="45">
        <v>236.9792224</v>
      </c>
      <c r="H104" s="47">
        <v>-4.3282051279999996</v>
      </c>
      <c r="I104" s="48">
        <v>6.4515361860000002</v>
      </c>
      <c r="J104" s="49">
        <v>35.662910480000001</v>
      </c>
      <c r="K104" s="47">
        <v>-6.4282051280000001</v>
      </c>
      <c r="L104" s="48">
        <v>16.54960509</v>
      </c>
      <c r="M104" s="51">
        <v>49.969721659999998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26.666666670000001</v>
      </c>
      <c r="F105" s="46">
        <v>26.63616841</v>
      </c>
      <c r="G105" s="45">
        <v>146.62302399999999</v>
      </c>
      <c r="H105" s="47">
        <v>-4.5666666669999998</v>
      </c>
      <c r="I105" s="48">
        <v>20.362095910000001</v>
      </c>
      <c r="J105" s="49">
        <v>4.9388820750000004</v>
      </c>
      <c r="K105" s="47">
        <v>-8.2166666670000001</v>
      </c>
      <c r="L105" s="48">
        <v>45.771635889999999</v>
      </c>
      <c r="M105" s="51">
        <v>-15.598590079999999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13.15384615</v>
      </c>
      <c r="F106" s="46">
        <v>19.467606620000002</v>
      </c>
      <c r="G106" s="45">
        <v>350.0541417</v>
      </c>
      <c r="H106" s="47">
        <v>-4.0038461539999997</v>
      </c>
      <c r="I106" s="48">
        <v>3.5171679720000002</v>
      </c>
      <c r="J106" s="49">
        <v>33.515272080000003</v>
      </c>
      <c r="K106" s="47">
        <v>-5.5538461540000004</v>
      </c>
      <c r="L106" s="48">
        <v>16.509018439999998</v>
      </c>
      <c r="M106" s="51">
        <v>37.513085779999997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13.179487180000001</v>
      </c>
      <c r="F107" s="46">
        <v>17.513092480000001</v>
      </c>
      <c r="G107" s="45">
        <v>338.12584090000001</v>
      </c>
      <c r="H107" s="47">
        <v>-3.7794871790000002</v>
      </c>
      <c r="I107" s="48">
        <v>2.3832658179999999</v>
      </c>
      <c r="J107" s="49">
        <v>29.139758140000001</v>
      </c>
      <c r="K107" s="47">
        <v>-5.6294871789999998</v>
      </c>
      <c r="L107" s="48">
        <v>14.246828020000001</v>
      </c>
      <c r="M107" s="51">
        <v>33.244761709999999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</v>
      </c>
      <c r="F108" s="46">
        <v>15.49869655</v>
      </c>
      <c r="G108" s="45">
        <v>300.7674725</v>
      </c>
      <c r="H108" s="47">
        <v>-3.95</v>
      </c>
      <c r="I108" s="48">
        <v>2.2769045540000001</v>
      </c>
      <c r="J108" s="49">
        <v>39.756191610000002</v>
      </c>
      <c r="K108" s="47">
        <v>-5.6</v>
      </c>
      <c r="L108" s="48">
        <v>6.8043717089999998</v>
      </c>
      <c r="M108" s="51">
        <v>50.37144284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270142D-0C55-47E6-BFD3-916AD834E360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12B749F6-6388-42DA-A78C-543DC4B846B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000ECB3A-0C60-48FB-8C98-42C22920D3ED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2CB2AAA7-D993-44A6-A011-2B78710AC0D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646F04D8-BDE1-466C-BB29-E1EBDB5FF353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6E1EE483-B1FE-4C0B-A7C5-9AB1C348898A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F76C6C77-4AE7-40DF-AAF1-67BA58B4EB2E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CE00CB71-8FFB-49BF-9E4C-A07F5447332E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BD084296-093D-4765-A90E-3D65FFF56248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E099AABC-1968-45E4-8F66-F73A7FFFF600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EC4D1C8A-9228-4A84-A254-A83A5B1020E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5EF8A39-B3D6-4D82-AC52-B6D6475463EC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21.78699094586975</v>
      </c>
      <c r="F3" s="34">
        <f t="shared" si="0"/>
        <v>26.538829498668811</v>
      </c>
      <c r="G3" s="53">
        <f t="shared" si="0"/>
        <v>199.7504632334242</v>
      </c>
      <c r="H3" s="34">
        <f t="shared" si="0"/>
        <v>-1.0805918511570343</v>
      </c>
      <c r="I3" s="34">
        <f t="shared" si="0"/>
        <v>13.441629096280725</v>
      </c>
      <c r="J3" s="52">
        <f t="shared" si="0"/>
        <v>8.5286944130386146</v>
      </c>
      <c r="K3" s="34">
        <f t="shared" si="0"/>
        <v>-3.5467582911972695</v>
      </c>
      <c r="L3" s="34">
        <f t="shared" si="0"/>
        <v>4.8625677359681969</v>
      </c>
      <c r="M3" s="52">
        <f t="shared" si="0"/>
        <v>16.804864898913166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12.589743589999999</v>
      </c>
      <c r="F4" s="34">
        <v>18.059792009999999</v>
      </c>
      <c r="G4" s="44">
        <v>333.23677600000002</v>
      </c>
      <c r="H4" s="35">
        <v>-1.0897435900000001</v>
      </c>
      <c r="I4" s="35">
        <v>4.2831906689999997</v>
      </c>
      <c r="J4" s="43">
        <v>-1.0948426229999999</v>
      </c>
      <c r="K4" s="36">
        <v>-4.4897435899999998</v>
      </c>
      <c r="L4" s="35">
        <v>3.0103742009999999</v>
      </c>
      <c r="M4" s="50">
        <v>45.341770359999998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13.56410256</v>
      </c>
      <c r="F5" s="34">
        <v>17.609028649999999</v>
      </c>
      <c r="G5" s="44">
        <v>307.08825439999998</v>
      </c>
      <c r="H5" s="35">
        <v>-0.71410256409999995</v>
      </c>
      <c r="I5" s="35">
        <v>4.1946064749999996</v>
      </c>
      <c r="J5" s="43">
        <v>-3.4781371559999998</v>
      </c>
      <c r="K5" s="36">
        <v>-4.5641025639999997</v>
      </c>
      <c r="L5" s="35">
        <v>2.7270984450000002</v>
      </c>
      <c r="M5" s="50">
        <v>43.136607840000003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15.256410259999999</v>
      </c>
      <c r="F6" s="34">
        <v>18.33109846</v>
      </c>
      <c r="G6" s="44">
        <v>271.76191169999998</v>
      </c>
      <c r="H6" s="35">
        <v>0.29358974360000001</v>
      </c>
      <c r="I6" s="35">
        <v>6.1472487469999999</v>
      </c>
      <c r="J6" s="43">
        <v>9.5207277799999996</v>
      </c>
      <c r="K6" s="36">
        <v>-3.4564102559999998</v>
      </c>
      <c r="L6" s="35">
        <v>2.1517930060000001</v>
      </c>
      <c r="M6" s="50">
        <v>22.226161529999999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13.76923077</v>
      </c>
      <c r="F7" s="34">
        <v>46.11570906</v>
      </c>
      <c r="G7" s="44">
        <v>229.23023230000001</v>
      </c>
      <c r="H7" s="35">
        <v>-1.6692307689999999</v>
      </c>
      <c r="I7" s="35">
        <v>15.083234839999999</v>
      </c>
      <c r="J7" s="43">
        <v>19.844568769999999</v>
      </c>
      <c r="K7" s="36">
        <v>-4.2192307690000002</v>
      </c>
      <c r="L7" s="35">
        <v>5.5564317289999998</v>
      </c>
      <c r="M7" s="50">
        <v>36.829982039999997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17.794871789999998</v>
      </c>
      <c r="F8" s="34">
        <v>31.15276562</v>
      </c>
      <c r="G8" s="44">
        <v>209.7288404</v>
      </c>
      <c r="H8" s="35">
        <v>-0.64487179490000002</v>
      </c>
      <c r="I8" s="35">
        <v>14.882780690000001</v>
      </c>
      <c r="J8" s="43">
        <v>13.58480595</v>
      </c>
      <c r="K8" s="36">
        <v>-4.7448717949999999</v>
      </c>
      <c r="L8" s="35">
        <v>1.9737538729999999</v>
      </c>
      <c r="M8" s="50">
        <v>21.816761419999999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12.717948720000001</v>
      </c>
      <c r="F9" s="34">
        <v>18.998188800000001</v>
      </c>
      <c r="G9" s="44">
        <v>348.26181650000001</v>
      </c>
      <c r="H9" s="35">
        <v>-1.317948718</v>
      </c>
      <c r="I9" s="35">
        <v>3.936611251</v>
      </c>
      <c r="J9" s="43">
        <v>-3.2879467170000001</v>
      </c>
      <c r="K9" s="36">
        <v>-4.9179487179999999</v>
      </c>
      <c r="L9" s="35">
        <v>3.7989032549999999</v>
      </c>
      <c r="M9" s="50">
        <v>40.47410284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18.282051280000001</v>
      </c>
      <c r="F10" s="34">
        <v>17.591899869999999</v>
      </c>
      <c r="G10" s="44">
        <v>265.01453229999998</v>
      </c>
      <c r="H10" s="35">
        <v>0.3679487179</v>
      </c>
      <c r="I10" s="35">
        <v>8.042194748</v>
      </c>
      <c r="J10" s="43">
        <v>7.8231211180000004</v>
      </c>
      <c r="K10" s="36">
        <v>-3.7820512819999998</v>
      </c>
      <c r="L10" s="35">
        <v>2.8624132160000002</v>
      </c>
      <c r="M10" s="50">
        <v>16.741371839999999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12.743589740000001</v>
      </c>
      <c r="F11" s="34">
        <v>22.220120059999999</v>
      </c>
      <c r="G11" s="44">
        <v>276.04020179999998</v>
      </c>
      <c r="H11" s="35">
        <v>-0.54358974360000001</v>
      </c>
      <c r="I11" s="35">
        <v>8.564024624</v>
      </c>
      <c r="J11" s="43">
        <v>14.626782499999999</v>
      </c>
      <c r="K11" s="36">
        <v>-3.7935897440000002</v>
      </c>
      <c r="L11" s="35">
        <v>0.5671347471</v>
      </c>
      <c r="M11" s="50">
        <v>35.467792510000002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14.84615385</v>
      </c>
      <c r="F12" s="34">
        <v>19.455970619999999</v>
      </c>
      <c r="G12" s="44">
        <v>271.25820779999998</v>
      </c>
      <c r="H12" s="35">
        <v>-0.64615384620000005</v>
      </c>
      <c r="I12" s="35">
        <v>6.7007095850000002</v>
      </c>
      <c r="J12" s="43">
        <v>8.5930978719999995</v>
      </c>
      <c r="K12" s="36">
        <v>-3.5461538460000002</v>
      </c>
      <c r="L12" s="35">
        <v>0.24153256779999999</v>
      </c>
      <c r="M12" s="50">
        <v>32.498154599999999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11.8974359</v>
      </c>
      <c r="F13" s="34">
        <v>23.77152169</v>
      </c>
      <c r="G13" s="44">
        <v>334.57731039999999</v>
      </c>
      <c r="H13" s="35">
        <v>-1.2474358969999999</v>
      </c>
      <c r="I13" s="35">
        <v>8.9313874930000008</v>
      </c>
      <c r="J13" s="43">
        <v>8.3249524269999995</v>
      </c>
      <c r="K13" s="36">
        <v>-4.0474358969999997</v>
      </c>
      <c r="L13" s="35">
        <v>5.3627739639999996</v>
      </c>
      <c r="M13" s="50">
        <v>37.970843109999997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11.15384615</v>
      </c>
      <c r="F14" s="34">
        <v>18.666088349999999</v>
      </c>
      <c r="G14" s="44">
        <v>365.07800479999997</v>
      </c>
      <c r="H14" s="35">
        <v>-2.153846154</v>
      </c>
      <c r="I14" s="35">
        <v>4.8551935610000001</v>
      </c>
      <c r="J14" s="43">
        <v>7.9561054899999997</v>
      </c>
      <c r="K14" s="36">
        <v>-5.0538461540000004</v>
      </c>
      <c r="L14" s="35">
        <v>5.1185025629999998</v>
      </c>
      <c r="M14" s="50">
        <v>35.716048549999996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30.974358970000001</v>
      </c>
      <c r="F15" s="34">
        <v>15.279009110000001</v>
      </c>
      <c r="G15" s="44">
        <v>162.70975559999999</v>
      </c>
      <c r="H15" s="35">
        <v>-1.924358974</v>
      </c>
      <c r="I15" s="35">
        <v>8.9213829459999996</v>
      </c>
      <c r="J15" s="43">
        <v>-3.270154244</v>
      </c>
      <c r="K15" s="36">
        <v>-2.7743589740000001</v>
      </c>
      <c r="L15" s="35">
        <v>6.4515846669999997</v>
      </c>
      <c r="M15" s="50">
        <v>2.072909568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19.589743590000001</v>
      </c>
      <c r="F16" s="34">
        <v>41.925421100000001</v>
      </c>
      <c r="G16" s="44">
        <v>175.6170936</v>
      </c>
      <c r="H16" s="35">
        <v>-1.18974359</v>
      </c>
      <c r="I16" s="35">
        <v>19.737817140000001</v>
      </c>
      <c r="J16" s="43">
        <v>21.427812029999998</v>
      </c>
      <c r="K16" s="36">
        <v>-4.8897435900000001</v>
      </c>
      <c r="L16" s="35">
        <v>8.7452871709999993</v>
      </c>
      <c r="M16" s="50">
        <v>30.50954479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16.282051280000001</v>
      </c>
      <c r="F17" s="34">
        <v>24.331081340000001</v>
      </c>
      <c r="G17" s="44">
        <v>239.11039310000001</v>
      </c>
      <c r="H17" s="35">
        <v>-3.2051282049999998E-2</v>
      </c>
      <c r="I17" s="35">
        <v>12.485933449999999</v>
      </c>
      <c r="J17" s="43">
        <v>3.4519689090000001</v>
      </c>
      <c r="K17" s="36">
        <v>-3.0320512819999998</v>
      </c>
      <c r="L17" s="35">
        <v>2.1408610829999999</v>
      </c>
      <c r="M17" s="50">
        <v>17.098977860000002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18.435897440000002</v>
      </c>
      <c r="F18" s="34">
        <v>20.151243359999999</v>
      </c>
      <c r="G18" s="44">
        <v>231.59417830000001</v>
      </c>
      <c r="H18" s="35">
        <v>-0.23589743590000001</v>
      </c>
      <c r="I18" s="35">
        <v>13.107546470000001</v>
      </c>
      <c r="J18" s="43">
        <v>3.8639877550000001</v>
      </c>
      <c r="K18" s="36">
        <v>-3.635897436</v>
      </c>
      <c r="L18" s="35">
        <v>2.1843179190000002</v>
      </c>
      <c r="M18" s="50">
        <v>7.820950624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14.512820509999999</v>
      </c>
      <c r="F19" s="34">
        <v>14.749242730000001</v>
      </c>
      <c r="G19" s="44">
        <v>300.30655150000001</v>
      </c>
      <c r="H19" s="35">
        <v>-0.86282051280000005</v>
      </c>
      <c r="I19" s="35">
        <v>4.2564292439999996</v>
      </c>
      <c r="J19" s="43">
        <v>-1.65805359</v>
      </c>
      <c r="K19" s="36">
        <v>-3.8128205130000001</v>
      </c>
      <c r="L19" s="35">
        <v>2.2456752309999999</v>
      </c>
      <c r="M19" s="50">
        <v>33.221850000000003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15.23076923</v>
      </c>
      <c r="F20" s="34">
        <v>46.957106469999999</v>
      </c>
      <c r="G20" s="44">
        <v>195.24978160000001</v>
      </c>
      <c r="H20" s="35">
        <v>-0.78076923080000005</v>
      </c>
      <c r="I20" s="35">
        <v>18.43993695</v>
      </c>
      <c r="J20" s="43">
        <v>19.191230139999998</v>
      </c>
      <c r="K20" s="36">
        <v>-4.6307692310000004</v>
      </c>
      <c r="L20" s="35">
        <v>8.3551121029999997</v>
      </c>
      <c r="M20" s="50">
        <v>35.445678460000003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11.23076923</v>
      </c>
      <c r="F21" s="34">
        <v>28.932234350000002</v>
      </c>
      <c r="G21" s="44">
        <v>293.86226529999999</v>
      </c>
      <c r="H21" s="35">
        <v>-0.93076923079999996</v>
      </c>
      <c r="I21" s="35">
        <v>10.184803329999999</v>
      </c>
      <c r="J21" s="43">
        <v>18.59462504</v>
      </c>
      <c r="K21" s="36">
        <v>-3.8807692309999999</v>
      </c>
      <c r="L21" s="35">
        <v>3.280479084</v>
      </c>
      <c r="M21" s="50">
        <v>44.164728879999998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11.53846154</v>
      </c>
      <c r="F22" s="34">
        <v>18.326680400000001</v>
      </c>
      <c r="G22" s="44">
        <v>358.78524879999998</v>
      </c>
      <c r="H22" s="35">
        <v>-2.038461538</v>
      </c>
      <c r="I22" s="35">
        <v>4.5975614250000003</v>
      </c>
      <c r="J22" s="43">
        <v>5.1278554300000003</v>
      </c>
      <c r="K22" s="36">
        <v>-4.6384615379999996</v>
      </c>
      <c r="L22" s="35">
        <v>4.4517169660000002</v>
      </c>
      <c r="M22" s="50">
        <v>36.476106459999997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31.61538462</v>
      </c>
      <c r="F23" s="34">
        <v>20.121788559999999</v>
      </c>
      <c r="G23" s="44">
        <v>187.13004989999999</v>
      </c>
      <c r="H23" s="35">
        <v>-1.2653846150000001</v>
      </c>
      <c r="I23" s="35">
        <v>14.28211187</v>
      </c>
      <c r="J23" s="43">
        <v>-8.9614692930000004</v>
      </c>
      <c r="K23" s="36">
        <v>-2.7653846149999999</v>
      </c>
      <c r="L23" s="35">
        <v>4.7451971400000001</v>
      </c>
      <c r="M23" s="50">
        <v>2.3520008429999999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15</v>
      </c>
      <c r="F24" s="34">
        <v>24.8100986</v>
      </c>
      <c r="G24" s="44">
        <v>256.38688089999999</v>
      </c>
      <c r="H24" s="35">
        <v>-0.15</v>
      </c>
      <c r="I24" s="35">
        <v>11.003068969999999</v>
      </c>
      <c r="J24" s="43">
        <v>8.8708129010000007</v>
      </c>
      <c r="K24" s="36">
        <v>-3.1</v>
      </c>
      <c r="L24" s="35">
        <v>1.138254119</v>
      </c>
      <c r="M24" s="50">
        <v>30.335999609999998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16.743589740000001</v>
      </c>
      <c r="F25" s="34">
        <v>16.539565889999999</v>
      </c>
      <c r="G25" s="44">
        <v>269.75356670000002</v>
      </c>
      <c r="H25" s="35">
        <v>0.80641025639999997</v>
      </c>
      <c r="I25" s="35">
        <v>5.6133681810000002</v>
      </c>
      <c r="J25" s="43">
        <v>9.6650449869999999</v>
      </c>
      <c r="K25" s="36">
        <v>-3.7435897439999999</v>
      </c>
      <c r="L25" s="35">
        <v>2.1857103859999998</v>
      </c>
      <c r="M25" s="50">
        <v>19.8018945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13.641025640000001</v>
      </c>
      <c r="F26" s="34">
        <v>15.786877459999999</v>
      </c>
      <c r="G26" s="44">
        <v>293.34754220000002</v>
      </c>
      <c r="H26" s="35">
        <v>-0.14102564100000001</v>
      </c>
      <c r="I26" s="35">
        <v>4.2825850289999998</v>
      </c>
      <c r="J26" s="43">
        <v>6.2868391250000002</v>
      </c>
      <c r="K26" s="36">
        <v>-3.8410256409999999</v>
      </c>
      <c r="L26" s="35">
        <v>2.1424014850000002</v>
      </c>
      <c r="M26" s="50">
        <v>36.319054469999998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18.23076923</v>
      </c>
      <c r="F27" s="34">
        <v>32.640177510000001</v>
      </c>
      <c r="G27" s="44">
        <v>199.82407449999999</v>
      </c>
      <c r="H27" s="35">
        <v>-0.58076923079999998</v>
      </c>
      <c r="I27" s="35">
        <v>16.345727950000001</v>
      </c>
      <c r="J27" s="43">
        <v>16.372315669999999</v>
      </c>
      <c r="K27" s="36">
        <v>-4.3807692310000004</v>
      </c>
      <c r="L27" s="35">
        <v>3.920876437</v>
      </c>
      <c r="M27" s="50">
        <v>26.475528740000001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13.07692308</v>
      </c>
      <c r="F28" s="34">
        <v>20.334170319999998</v>
      </c>
      <c r="G28" s="44">
        <v>320.74237779999999</v>
      </c>
      <c r="H28" s="35">
        <v>-1.2269230769999999</v>
      </c>
      <c r="I28" s="35">
        <v>7.4497483500000001</v>
      </c>
      <c r="J28" s="43">
        <v>6.3294702950000001</v>
      </c>
      <c r="K28" s="36">
        <v>-4.576923077</v>
      </c>
      <c r="L28" s="35">
        <v>3.4775883919999999</v>
      </c>
      <c r="M28" s="50">
        <v>30.135626890000001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22.564102559999998</v>
      </c>
      <c r="F29" s="34">
        <v>24.706739469999999</v>
      </c>
      <c r="G29" s="44">
        <v>193.26208109999999</v>
      </c>
      <c r="H29" s="35">
        <v>-1.2641025640000001</v>
      </c>
      <c r="I29" s="35">
        <v>15.43148332</v>
      </c>
      <c r="J29" s="43">
        <v>3.3723410939999998</v>
      </c>
      <c r="K29" s="36">
        <v>-3.5141025639999999</v>
      </c>
      <c r="L29" s="35">
        <v>2.7269684299999999</v>
      </c>
      <c r="M29" s="50">
        <v>14.924167990000001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18.205128210000002</v>
      </c>
      <c r="F30" s="34">
        <v>26.05843441</v>
      </c>
      <c r="G30" s="44">
        <v>223.7036066</v>
      </c>
      <c r="H30" s="35">
        <v>-0.45512820510000002</v>
      </c>
      <c r="I30" s="35">
        <v>13.164272860000001</v>
      </c>
      <c r="J30" s="43">
        <v>10.262486989999999</v>
      </c>
      <c r="K30" s="36">
        <v>-3.8551282050000002</v>
      </c>
      <c r="L30" s="35">
        <v>1.226689412</v>
      </c>
      <c r="M30" s="50">
        <v>16.756143229999999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25.358974360000001</v>
      </c>
      <c r="F31" s="34">
        <v>29.144939319999999</v>
      </c>
      <c r="G31" s="44">
        <v>158.36488439999999</v>
      </c>
      <c r="H31" s="35">
        <v>-1.758974359</v>
      </c>
      <c r="I31" s="35">
        <v>15.257963950000001</v>
      </c>
      <c r="J31" s="43">
        <v>11.67785479</v>
      </c>
      <c r="K31" s="36">
        <v>-4.2589743589999998</v>
      </c>
      <c r="L31" s="35">
        <v>8.1313282040000008</v>
      </c>
      <c r="M31" s="50">
        <v>11.01564649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19.871794869999999</v>
      </c>
      <c r="F32" s="34">
        <v>31.066364920000002</v>
      </c>
      <c r="G32" s="44">
        <v>175.5450458</v>
      </c>
      <c r="H32" s="35">
        <v>-0.82179487179999999</v>
      </c>
      <c r="I32" s="35">
        <v>18.074131810000001</v>
      </c>
      <c r="J32" s="43">
        <v>17.394497179999998</v>
      </c>
      <c r="K32" s="36">
        <v>-4.6717948720000004</v>
      </c>
      <c r="L32" s="35">
        <v>6.5431672409999999</v>
      </c>
      <c r="M32" s="50">
        <v>23.367335619999999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13.66666667</v>
      </c>
      <c r="F33" s="34">
        <v>17.422188340000002</v>
      </c>
      <c r="G33" s="44">
        <v>304.83062589999997</v>
      </c>
      <c r="H33" s="35">
        <v>-0.21666666670000001</v>
      </c>
      <c r="I33" s="35">
        <v>4.1287836420000001</v>
      </c>
      <c r="J33" s="43">
        <v>-1.4137229140000001</v>
      </c>
      <c r="K33" s="36">
        <v>-3.766666667</v>
      </c>
      <c r="L33" s="35">
        <v>2.3533982619999998</v>
      </c>
      <c r="M33" s="50">
        <v>38.990901059999999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15.66666667</v>
      </c>
      <c r="F34" s="34">
        <v>20.30524127</v>
      </c>
      <c r="G34" s="44">
        <v>258.6473762</v>
      </c>
      <c r="H34" s="35">
        <v>-0.1166666667</v>
      </c>
      <c r="I34" s="35">
        <v>8.9330826119999998</v>
      </c>
      <c r="J34" s="43">
        <v>9.6556496700000007</v>
      </c>
      <c r="K34" s="36">
        <v>-2.9666666670000001</v>
      </c>
      <c r="L34" s="35">
        <v>1.2227693879999999</v>
      </c>
      <c r="M34" s="50">
        <v>35.193473470000001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26.15384615</v>
      </c>
      <c r="F35" s="34">
        <v>21.81039771</v>
      </c>
      <c r="G35" s="44">
        <v>179.32343850000001</v>
      </c>
      <c r="H35" s="35">
        <v>-1.653846154</v>
      </c>
      <c r="I35" s="35">
        <v>14.258035</v>
      </c>
      <c r="J35" s="43">
        <v>2.223092023</v>
      </c>
      <c r="K35" s="36">
        <v>-3.3538461540000002</v>
      </c>
      <c r="L35" s="35">
        <v>5.2564608670000004</v>
      </c>
      <c r="M35" s="50">
        <v>8.9251209679999999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27.051282050000001</v>
      </c>
      <c r="F36" s="34">
        <v>21.909225119999999</v>
      </c>
      <c r="G36" s="44">
        <v>196.2487643</v>
      </c>
      <c r="H36" s="35">
        <v>-1.1512820509999999</v>
      </c>
      <c r="I36" s="35">
        <v>15.418474440000001</v>
      </c>
      <c r="J36" s="43">
        <v>-1.1497809859999999</v>
      </c>
      <c r="K36" s="36">
        <v>-3.251282051</v>
      </c>
      <c r="L36" s="35">
        <v>3.4962064349999999</v>
      </c>
      <c r="M36" s="50">
        <v>6.8013381529999997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24.84615385</v>
      </c>
      <c r="F37" s="34">
        <v>39.957239100000002</v>
      </c>
      <c r="G37" s="44">
        <v>129.45436459999999</v>
      </c>
      <c r="H37" s="35">
        <v>-0.99615384620000003</v>
      </c>
      <c r="I37" s="35">
        <v>16.698625140000001</v>
      </c>
      <c r="J37" s="43">
        <v>12.699467029999999</v>
      </c>
      <c r="K37" s="36">
        <v>-3.3961538459999998</v>
      </c>
      <c r="L37" s="35">
        <v>11.117058800000001</v>
      </c>
      <c r="M37" s="50">
        <v>3.9988278830000001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23.23076923</v>
      </c>
      <c r="F38" s="34">
        <v>30.989958250000001</v>
      </c>
      <c r="G38" s="44">
        <v>163.59141460000001</v>
      </c>
      <c r="H38" s="35">
        <v>-1.3807692309999999</v>
      </c>
      <c r="I38" s="35">
        <v>16.985301150000002</v>
      </c>
      <c r="J38" s="43">
        <v>19.214236249999999</v>
      </c>
      <c r="K38" s="36">
        <v>-4.0307692309999998</v>
      </c>
      <c r="L38" s="35">
        <v>8.1918580419999998</v>
      </c>
      <c r="M38" s="50">
        <v>17.33995771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30.871794869999999</v>
      </c>
      <c r="F39" s="34">
        <v>20.941524260000001</v>
      </c>
      <c r="G39" s="44">
        <v>131.63467969999999</v>
      </c>
      <c r="H39" s="35">
        <v>-1.5717948719999999</v>
      </c>
      <c r="I39" s="35">
        <v>9.8397982180000003</v>
      </c>
      <c r="J39" s="43">
        <v>10.173633880000001</v>
      </c>
      <c r="K39" s="36">
        <v>-2.6217948720000002</v>
      </c>
      <c r="L39" s="35">
        <v>8.7041723789999992</v>
      </c>
      <c r="M39" s="50">
        <v>7.541288239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13.8974359</v>
      </c>
      <c r="F40" s="34">
        <v>18.63402773</v>
      </c>
      <c r="G40" s="44">
        <v>291.28092939999999</v>
      </c>
      <c r="H40" s="35">
        <v>-1.1974358970000001</v>
      </c>
      <c r="I40" s="35">
        <v>5.7076496539999999</v>
      </c>
      <c r="J40" s="43">
        <v>3.2792491739999998</v>
      </c>
      <c r="K40" s="36">
        <v>-4.3974358970000003</v>
      </c>
      <c r="L40" s="35">
        <v>2.0673645440000001</v>
      </c>
      <c r="M40" s="50">
        <v>28.101563760000001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29.23076923</v>
      </c>
      <c r="F41" s="34">
        <v>29.677722299999999</v>
      </c>
      <c r="G41" s="44">
        <v>125.33030309999999</v>
      </c>
      <c r="H41" s="35">
        <v>-2.0807692310000001</v>
      </c>
      <c r="I41" s="35">
        <v>12.941431680000001</v>
      </c>
      <c r="J41" s="43">
        <v>12.00636083</v>
      </c>
      <c r="K41" s="36">
        <v>-3.2807692309999998</v>
      </c>
      <c r="L41" s="35">
        <v>10.68264233</v>
      </c>
      <c r="M41" s="50">
        <v>7.6238686839999996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11.46153846</v>
      </c>
      <c r="F42" s="34">
        <v>40.158343289999998</v>
      </c>
      <c r="G42" s="44">
        <v>257.7042136</v>
      </c>
      <c r="H42" s="35">
        <v>-1.3615384619999999</v>
      </c>
      <c r="I42" s="35">
        <v>12.808694859999999</v>
      </c>
      <c r="J42" s="43">
        <v>17.916728190000001</v>
      </c>
      <c r="K42" s="36">
        <v>-4.211538462</v>
      </c>
      <c r="L42" s="35">
        <v>3.7498498210000002</v>
      </c>
      <c r="M42" s="50">
        <v>44.354185970000003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13.30769231</v>
      </c>
      <c r="F43" s="34">
        <v>23.45321895</v>
      </c>
      <c r="G43" s="44">
        <v>258.79390030000002</v>
      </c>
      <c r="H43" s="35">
        <v>-0.65769230769999998</v>
      </c>
      <c r="I43" s="35">
        <v>9.5253533239999992</v>
      </c>
      <c r="J43" s="43">
        <v>19.166815629999999</v>
      </c>
      <c r="K43" s="36">
        <v>-3.6076923079999998</v>
      </c>
      <c r="L43" s="35">
        <v>-2.715035708E-2</v>
      </c>
      <c r="M43" s="50">
        <v>36.014750679999999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22.974358970000001</v>
      </c>
      <c r="F44" s="34">
        <v>34.454530519999999</v>
      </c>
      <c r="G44" s="44">
        <v>143.6313208</v>
      </c>
      <c r="H44" s="35">
        <v>-0.72435897439999997</v>
      </c>
      <c r="I44" s="35">
        <v>16.903432469999998</v>
      </c>
      <c r="J44" s="43">
        <v>17.89841285</v>
      </c>
      <c r="K44" s="36">
        <v>-3.4743589739999998</v>
      </c>
      <c r="L44" s="35">
        <v>9.8506032040000004</v>
      </c>
      <c r="M44" s="50">
        <v>12.525229339999999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21.333333329999999</v>
      </c>
      <c r="F45" s="34">
        <v>32.932778239999998</v>
      </c>
      <c r="G45" s="44">
        <v>176.90505440000001</v>
      </c>
      <c r="H45" s="35">
        <v>-1.233333333</v>
      </c>
      <c r="I45" s="35">
        <v>17.70081609</v>
      </c>
      <c r="J45" s="43">
        <v>17.445665930000001</v>
      </c>
      <c r="K45" s="36">
        <v>-4.5333333329999999</v>
      </c>
      <c r="L45" s="35">
        <v>6.0456479339999998</v>
      </c>
      <c r="M45" s="50">
        <v>20.925357330000001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16.256410259999999</v>
      </c>
      <c r="F46" s="34">
        <v>18.62401268</v>
      </c>
      <c r="G46" s="44">
        <v>270.887653</v>
      </c>
      <c r="H46" s="35">
        <v>-6.4102564099999997E-3</v>
      </c>
      <c r="I46" s="35">
        <v>6.9778392619999998</v>
      </c>
      <c r="J46" s="43">
        <v>14.750485469999999</v>
      </c>
      <c r="K46" s="36">
        <v>-3.2564102560000001</v>
      </c>
      <c r="L46" s="35">
        <v>2.134455854</v>
      </c>
      <c r="M46" s="50">
        <v>24.877853399999999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14.487179490000001</v>
      </c>
      <c r="F47" s="34">
        <v>17.269380959999999</v>
      </c>
      <c r="G47" s="44">
        <v>282.30967090000001</v>
      </c>
      <c r="H47" s="35">
        <v>0.16282051280000001</v>
      </c>
      <c r="I47" s="35">
        <v>5.5010049719999996</v>
      </c>
      <c r="J47" s="43">
        <v>11.441545980000001</v>
      </c>
      <c r="K47" s="36">
        <v>-3.2371794870000001</v>
      </c>
      <c r="L47" s="35">
        <v>2.1536037349999999</v>
      </c>
      <c r="M47" s="50">
        <v>28.32947631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24.025641029999999</v>
      </c>
      <c r="F48" s="34">
        <v>17.979265600000002</v>
      </c>
      <c r="G48" s="44">
        <v>226.74229339999999</v>
      </c>
      <c r="H48" s="35">
        <v>-0.37564102560000001</v>
      </c>
      <c r="I48" s="35">
        <v>13.517511259999999</v>
      </c>
      <c r="J48" s="43">
        <v>-3.023021049</v>
      </c>
      <c r="K48" s="36">
        <v>-2.825641026</v>
      </c>
      <c r="L48" s="35">
        <v>2.2664702320000001</v>
      </c>
      <c r="M48" s="50">
        <v>4.3148354519999996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13.179487180000001</v>
      </c>
      <c r="F49" s="34">
        <v>14.58663593</v>
      </c>
      <c r="G49" s="44">
        <v>301.40239079999998</v>
      </c>
      <c r="H49" s="35">
        <v>-0.17948717950000001</v>
      </c>
      <c r="I49" s="35">
        <v>3.571254293</v>
      </c>
      <c r="J49" s="43">
        <v>2.0261060949999998</v>
      </c>
      <c r="K49" s="36">
        <v>-3.829487179</v>
      </c>
      <c r="L49" s="35">
        <v>2.5710003289999999</v>
      </c>
      <c r="M49" s="50">
        <v>44.011413560000001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27.487179489999999</v>
      </c>
      <c r="F50" s="34">
        <v>29.91019313</v>
      </c>
      <c r="G50" s="44">
        <v>141.24011290000001</v>
      </c>
      <c r="H50" s="35">
        <v>-1.9871794869999999</v>
      </c>
      <c r="I50" s="35">
        <v>13.681030310000001</v>
      </c>
      <c r="J50" s="43">
        <v>9.0841454860000006</v>
      </c>
      <c r="K50" s="36">
        <v>-3.2371794870000001</v>
      </c>
      <c r="L50" s="35">
        <v>9.567987188</v>
      </c>
      <c r="M50" s="50">
        <v>7.0244736510000001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12.87179487</v>
      </c>
      <c r="F51" s="34">
        <v>33.896650309999998</v>
      </c>
      <c r="G51" s="44">
        <v>249.14439179999999</v>
      </c>
      <c r="H51" s="35">
        <v>-1.2717948720000001</v>
      </c>
      <c r="I51" s="35">
        <v>12.68927755</v>
      </c>
      <c r="J51" s="43">
        <v>19.63948839</v>
      </c>
      <c r="K51" s="36">
        <v>-3.7217948719999998</v>
      </c>
      <c r="L51" s="35">
        <v>2.9575819019999998</v>
      </c>
      <c r="M51" s="50">
        <v>36.876663190000002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17.61538462</v>
      </c>
      <c r="F52" s="34">
        <v>30.572696929999999</v>
      </c>
      <c r="G52" s="44">
        <v>193.46739640000001</v>
      </c>
      <c r="H52" s="35">
        <v>-0.8653846154</v>
      </c>
      <c r="I52" s="35">
        <v>16.197891469999998</v>
      </c>
      <c r="J52" s="43">
        <v>15.78839033</v>
      </c>
      <c r="K52" s="36">
        <v>-4.9153846149999998</v>
      </c>
      <c r="L52" s="35">
        <v>5.1449606360000004</v>
      </c>
      <c r="M52" s="50">
        <v>28.328134089999999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12.179487180000001</v>
      </c>
      <c r="F53" s="34">
        <v>18.442233399999999</v>
      </c>
      <c r="G53" s="44">
        <v>365.59441220000002</v>
      </c>
      <c r="H53" s="35">
        <v>-1.9794871789999999</v>
      </c>
      <c r="I53" s="35">
        <v>5.9443751020000004</v>
      </c>
      <c r="J53" s="43">
        <v>6.498679944</v>
      </c>
      <c r="K53" s="36">
        <v>-4.3794871789999998</v>
      </c>
      <c r="L53" s="35">
        <v>5.058254496</v>
      </c>
      <c r="M53" s="50">
        <v>35.071901480000001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25.410256409999999</v>
      </c>
      <c r="F54" s="34">
        <v>27.12730359</v>
      </c>
      <c r="G54" s="44">
        <v>168.29624709999999</v>
      </c>
      <c r="H54" s="35">
        <v>-1.4602564099999999</v>
      </c>
      <c r="I54" s="35">
        <v>15.395687499999999</v>
      </c>
      <c r="J54" s="43">
        <v>8.4732480910000003</v>
      </c>
      <c r="K54" s="36">
        <v>-3.1102564099999999</v>
      </c>
      <c r="L54" s="35">
        <v>6.6701358920000002</v>
      </c>
      <c r="M54" s="50">
        <v>8.2422156090000005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14.051282049999999</v>
      </c>
      <c r="F55" s="34">
        <v>16.811630050000002</v>
      </c>
      <c r="G55" s="44">
        <v>287.14605540000002</v>
      </c>
      <c r="H55" s="35">
        <v>9.8717948720000004E-2</v>
      </c>
      <c r="I55" s="35">
        <v>4.7178890280000001</v>
      </c>
      <c r="J55" s="43">
        <v>11.06349589</v>
      </c>
      <c r="K55" s="36">
        <v>-3.6012820510000001</v>
      </c>
      <c r="L55" s="35">
        <v>2.4821318680000002</v>
      </c>
      <c r="M55" s="50">
        <v>35.409108250000003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19.666666670000001</v>
      </c>
      <c r="F56" s="34">
        <v>27.255078730000001</v>
      </c>
      <c r="G56" s="44">
        <v>222.67740599999999</v>
      </c>
      <c r="H56" s="35">
        <v>-0.96666666670000001</v>
      </c>
      <c r="I56" s="35">
        <v>14.58378607</v>
      </c>
      <c r="J56" s="43">
        <v>3.1695263749999998</v>
      </c>
      <c r="K56" s="36">
        <v>-3.9166666669999999</v>
      </c>
      <c r="L56" s="35">
        <v>1.9203904759999999</v>
      </c>
      <c r="M56" s="50">
        <v>7.9780258679999996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14.07692308</v>
      </c>
      <c r="F57" s="34">
        <v>17.012225269999998</v>
      </c>
      <c r="G57" s="44">
        <v>323.3739491</v>
      </c>
      <c r="H57" s="35">
        <v>-1.1769230770000001</v>
      </c>
      <c r="I57" s="35">
        <v>3.6583435739999999</v>
      </c>
      <c r="J57" s="43">
        <v>-5.6655597320000002</v>
      </c>
      <c r="K57" s="36">
        <v>-4.9769230770000004</v>
      </c>
      <c r="L57" s="35">
        <v>3.38631818</v>
      </c>
      <c r="M57" s="50">
        <v>48.380006129999998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28.820512820000001</v>
      </c>
      <c r="F58" s="34">
        <v>22.661167630000001</v>
      </c>
      <c r="G58" s="44">
        <v>152.8035381</v>
      </c>
      <c r="H58" s="35">
        <v>-2.2205128209999998</v>
      </c>
      <c r="I58" s="35">
        <v>11.604184330000001</v>
      </c>
      <c r="J58" s="43">
        <v>4.9649987170000003</v>
      </c>
      <c r="K58" s="36">
        <v>-3.0205128210000001</v>
      </c>
      <c r="L58" s="35">
        <v>6.3737237809999998</v>
      </c>
      <c r="M58" s="50">
        <v>6.3480353579999997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14.79487179</v>
      </c>
      <c r="F59" s="34">
        <v>15.33471778</v>
      </c>
      <c r="G59" s="44">
        <v>282.70050359999999</v>
      </c>
      <c r="H59" s="35">
        <v>-0.64487179490000002</v>
      </c>
      <c r="I59" s="35">
        <v>4.8788268800000001</v>
      </c>
      <c r="J59" s="43">
        <v>4.8119253940000002</v>
      </c>
      <c r="K59" s="36">
        <v>-3.5448717950000002</v>
      </c>
      <c r="L59" s="35">
        <v>1.4904050579999999</v>
      </c>
      <c r="M59" s="50">
        <v>31.27890331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14.743589740000001</v>
      </c>
      <c r="F60" s="34">
        <v>19.674491339999999</v>
      </c>
      <c r="G60" s="44">
        <v>265.11778820000001</v>
      </c>
      <c r="H60" s="35">
        <v>-0.54358974360000001</v>
      </c>
      <c r="I60" s="35">
        <v>8.3213285100000007</v>
      </c>
      <c r="J60" s="43">
        <v>14.029588390000001</v>
      </c>
      <c r="K60" s="36">
        <v>-2.6935897440000001</v>
      </c>
      <c r="L60" s="35">
        <v>-8.1884704490000002E-2</v>
      </c>
      <c r="M60" s="50">
        <v>39.808835469999998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20.641025639999999</v>
      </c>
      <c r="F61" s="34">
        <v>16.225237140000001</v>
      </c>
      <c r="G61" s="44">
        <v>249.75144829999999</v>
      </c>
      <c r="H61" s="35">
        <v>8.9743589740000004E-3</v>
      </c>
      <c r="I61" s="35">
        <v>10.31133608</v>
      </c>
      <c r="J61" s="43">
        <v>0.1217894467</v>
      </c>
      <c r="K61" s="36">
        <v>-3.191025641</v>
      </c>
      <c r="L61" s="35">
        <v>2.744753212</v>
      </c>
      <c r="M61" s="50">
        <v>15.003563379999999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14.589743589999999</v>
      </c>
      <c r="F62" s="34">
        <v>24.94950133</v>
      </c>
      <c r="G62" s="44">
        <v>253.0334307</v>
      </c>
      <c r="H62" s="35">
        <v>-0.48974358969999998</v>
      </c>
      <c r="I62" s="35">
        <v>10.841546340000001</v>
      </c>
      <c r="J62" s="43">
        <v>16.464529299999999</v>
      </c>
      <c r="K62" s="36">
        <v>-3.18974359</v>
      </c>
      <c r="L62" s="35">
        <v>0.10690688349999999</v>
      </c>
      <c r="M62" s="50">
        <v>30.97818839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20.53846154</v>
      </c>
      <c r="F63" s="34">
        <v>41.499302299999997</v>
      </c>
      <c r="G63" s="44">
        <v>156.26182489999999</v>
      </c>
      <c r="H63" s="35">
        <v>-0.58846153850000005</v>
      </c>
      <c r="I63" s="35">
        <v>19.666210450000001</v>
      </c>
      <c r="J63" s="43">
        <v>26.811451389999998</v>
      </c>
      <c r="K63" s="36">
        <v>-3.7384615380000001</v>
      </c>
      <c r="L63" s="35">
        <v>9.7411820309999992</v>
      </c>
      <c r="M63" s="50">
        <v>28.93241948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</v>
      </c>
      <c r="F64" s="34">
        <v>15.492337640000001</v>
      </c>
      <c r="G64" s="44">
        <v>310.72738570000001</v>
      </c>
      <c r="H64" s="35">
        <v>-0.5</v>
      </c>
      <c r="I64" s="35">
        <v>3.3419927249999999</v>
      </c>
      <c r="J64" s="43">
        <v>-4.7606597400000004</v>
      </c>
      <c r="K64" s="36">
        <v>-4.3499999999999996</v>
      </c>
      <c r="L64" s="35">
        <v>2.91282555</v>
      </c>
      <c r="M64" s="50">
        <v>45.200861119999999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20.948717949999999</v>
      </c>
      <c r="F65" s="34">
        <v>22.643347670000001</v>
      </c>
      <c r="G65" s="44">
        <v>218.656711</v>
      </c>
      <c r="H65" s="35">
        <v>-1.1987179489999999</v>
      </c>
      <c r="I65" s="35">
        <v>14.657072899999999</v>
      </c>
      <c r="J65" s="43">
        <v>6.3908320320000003E-2</v>
      </c>
      <c r="K65" s="36">
        <v>-3.248717949</v>
      </c>
      <c r="L65" s="35">
        <v>2.3674043440000001</v>
      </c>
      <c r="M65" s="50">
        <v>6.0257563039999997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12.12820513</v>
      </c>
      <c r="F66" s="34">
        <v>19.972807419999999</v>
      </c>
      <c r="G66" s="44">
        <v>361.47828670000001</v>
      </c>
      <c r="H66" s="35">
        <v>-1.578205128</v>
      </c>
      <c r="I66" s="35">
        <v>7.0591084359999998</v>
      </c>
      <c r="J66" s="43">
        <v>6.9812563269999997</v>
      </c>
      <c r="K66" s="36">
        <v>-4.3282051279999996</v>
      </c>
      <c r="L66" s="35">
        <v>5.5973486780000004</v>
      </c>
      <c r="M66" s="50">
        <v>33.195925809999999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15.589743589999999</v>
      </c>
      <c r="F67" s="34">
        <v>16.243498779999999</v>
      </c>
      <c r="G67" s="44">
        <v>271.86865410000001</v>
      </c>
      <c r="H67" s="35">
        <v>-0.33974358970000001</v>
      </c>
      <c r="I67" s="35">
        <v>6.7212315800000004</v>
      </c>
      <c r="J67" s="43">
        <v>13.57027326</v>
      </c>
      <c r="K67" s="36">
        <v>-3.1397435900000001</v>
      </c>
      <c r="L67" s="35">
        <v>0.64889795839999997</v>
      </c>
      <c r="M67" s="50">
        <v>42.225066179999999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23.38461538</v>
      </c>
      <c r="F68" s="34">
        <v>36.279654090000001</v>
      </c>
      <c r="G68" s="44">
        <v>127.4133109</v>
      </c>
      <c r="H68" s="35">
        <v>-1.0346153849999999</v>
      </c>
      <c r="I68" s="35">
        <v>17.06306146</v>
      </c>
      <c r="J68" s="43">
        <v>14.36792425</v>
      </c>
      <c r="K68" s="36">
        <v>-2.8346153850000002</v>
      </c>
      <c r="L68" s="35">
        <v>13.0093429</v>
      </c>
      <c r="M68" s="50">
        <v>4.22162024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18.76923077</v>
      </c>
      <c r="F69" s="34">
        <v>16.860359389999999</v>
      </c>
      <c r="G69" s="44">
        <v>258.67079919999998</v>
      </c>
      <c r="H69" s="35">
        <v>0.1307692308</v>
      </c>
      <c r="I69" s="35">
        <v>9.0044012020000004</v>
      </c>
      <c r="J69" s="43">
        <v>8.2448587819999997</v>
      </c>
      <c r="K69" s="36">
        <v>-3.7192307690000002</v>
      </c>
      <c r="L69" s="35">
        <v>3.0014203020000001</v>
      </c>
      <c r="M69" s="50">
        <v>16.28990812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12.12820513</v>
      </c>
      <c r="F70" s="34">
        <v>17.383281660000002</v>
      </c>
      <c r="G70" s="44">
        <v>351.2396506</v>
      </c>
      <c r="H70" s="35">
        <v>-1.3782051280000001</v>
      </c>
      <c r="I70" s="35">
        <v>5.1064942850000001</v>
      </c>
      <c r="J70" s="43">
        <v>3.718922445</v>
      </c>
      <c r="K70" s="36">
        <v>-4.6782051280000001</v>
      </c>
      <c r="L70" s="35">
        <v>4.3003255380000001</v>
      </c>
      <c r="M70" s="50">
        <v>33.072258820000002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23.410256409999999</v>
      </c>
      <c r="F71" s="34">
        <v>30.848862180000001</v>
      </c>
      <c r="G71" s="44">
        <v>178.1631945</v>
      </c>
      <c r="H71" s="35">
        <v>-1.26025641</v>
      </c>
      <c r="I71" s="35">
        <v>17.61029843</v>
      </c>
      <c r="J71" s="43">
        <v>9.7608258610000007</v>
      </c>
      <c r="K71" s="36">
        <v>-3.7102564099999999</v>
      </c>
      <c r="L71" s="35">
        <v>5.2065246460000001</v>
      </c>
      <c r="M71" s="50">
        <v>14.34691095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29.641025639999999</v>
      </c>
      <c r="F72" s="34">
        <v>19.192147720000001</v>
      </c>
      <c r="G72" s="44">
        <v>205.32485339999999</v>
      </c>
      <c r="H72" s="35">
        <v>-0.79102564099999995</v>
      </c>
      <c r="I72" s="35">
        <v>15.23988525</v>
      </c>
      <c r="J72" s="43">
        <v>-9.6869228669999998</v>
      </c>
      <c r="K72" s="36">
        <v>-2.6410256410000001</v>
      </c>
      <c r="L72" s="35">
        <v>3.4590612529999998</v>
      </c>
      <c r="M72" s="50">
        <v>-3.2038697310000002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14.717948720000001</v>
      </c>
      <c r="F73" s="34">
        <v>15.17828085</v>
      </c>
      <c r="G73" s="44">
        <v>299.25585919999997</v>
      </c>
      <c r="H73" s="35">
        <v>-0.31794871790000001</v>
      </c>
      <c r="I73" s="35">
        <v>4.3488756889999998</v>
      </c>
      <c r="J73" s="43">
        <v>4.1688399870000001</v>
      </c>
      <c r="K73" s="36">
        <v>-3.4679487180000002</v>
      </c>
      <c r="L73" s="35">
        <v>1.823745894</v>
      </c>
      <c r="M73" s="50">
        <v>31.871603820000001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24.128205130000001</v>
      </c>
      <c r="F74" s="34">
        <v>24.392629769999999</v>
      </c>
      <c r="G74" s="44">
        <v>217.03917200000001</v>
      </c>
      <c r="H74" s="35">
        <v>-0.4782051282</v>
      </c>
      <c r="I74" s="35">
        <v>15.37910342</v>
      </c>
      <c r="J74" s="43">
        <v>-5.6950721599999996</v>
      </c>
      <c r="K74" s="36">
        <v>-2.7782051280000002</v>
      </c>
      <c r="L74" s="35">
        <v>2.66294684</v>
      </c>
      <c r="M74" s="50">
        <v>5.8790391619999998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16.46153846</v>
      </c>
      <c r="F75" s="34">
        <v>29.095188780000001</v>
      </c>
      <c r="G75" s="44">
        <v>234.17181210000001</v>
      </c>
      <c r="H75" s="35">
        <v>-0.7115384615</v>
      </c>
      <c r="I75" s="35">
        <v>14.41145356</v>
      </c>
      <c r="J75" s="43">
        <v>7.6909418169999997</v>
      </c>
      <c r="K75" s="36">
        <v>-3.9115384620000002</v>
      </c>
      <c r="L75" s="35">
        <v>2.0557905519999999</v>
      </c>
      <c r="M75" s="50">
        <v>14.906904340000001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</v>
      </c>
      <c r="F76" s="34">
        <v>32.424106500000001</v>
      </c>
      <c r="G76" s="44">
        <v>193.5655428</v>
      </c>
      <c r="H76" s="35">
        <v>-0.4</v>
      </c>
      <c r="I76" s="35">
        <v>16.288573360000001</v>
      </c>
      <c r="J76" s="43">
        <v>13.5435433</v>
      </c>
      <c r="K76" s="36">
        <v>-4.5999999999999996</v>
      </c>
      <c r="L76" s="35">
        <v>3.4128430390000002</v>
      </c>
      <c r="M76" s="50">
        <v>19.276528119999998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28.205128210000002</v>
      </c>
      <c r="F77" s="34">
        <v>21.521035019999999</v>
      </c>
      <c r="G77" s="44">
        <v>215.54640670000001</v>
      </c>
      <c r="H77" s="35">
        <v>-0.1051282051</v>
      </c>
      <c r="I77" s="35">
        <v>15.30662697</v>
      </c>
      <c r="J77" s="43">
        <v>-12.82166374</v>
      </c>
      <c r="K77" s="36">
        <v>-2.5551282049999999</v>
      </c>
      <c r="L77" s="35">
        <v>2.8320998949999998</v>
      </c>
      <c r="M77" s="50">
        <v>-0.59198563400000004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16.948717949999999</v>
      </c>
      <c r="F78" s="34">
        <v>19.299327559999998</v>
      </c>
      <c r="G78" s="44">
        <v>259.78064810000001</v>
      </c>
      <c r="H78" s="35">
        <v>0.4012820513</v>
      </c>
      <c r="I78" s="35">
        <v>8.2509476740000007</v>
      </c>
      <c r="J78" s="43">
        <v>3.7452238859999998</v>
      </c>
      <c r="K78" s="36">
        <v>-3.1987179490000002</v>
      </c>
      <c r="L78" s="35">
        <v>1.847745712</v>
      </c>
      <c r="M78" s="50">
        <v>22.803842620000001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15.79487179</v>
      </c>
      <c r="F79" s="34">
        <v>34.222111820000002</v>
      </c>
      <c r="G79" s="44">
        <v>214.84189230000001</v>
      </c>
      <c r="H79" s="35">
        <v>-1.5448717949999999</v>
      </c>
      <c r="I79" s="35">
        <v>15.065216039999999</v>
      </c>
      <c r="J79" s="43">
        <v>17.648971060000001</v>
      </c>
      <c r="K79" s="36">
        <v>-4.9948717949999999</v>
      </c>
      <c r="L79" s="35">
        <v>3.9714859690000002</v>
      </c>
      <c r="M79" s="50">
        <v>31.601066169999999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31.84615385</v>
      </c>
      <c r="F80" s="34">
        <v>17.270508299999999</v>
      </c>
      <c r="G80" s="44">
        <v>182.97759740000001</v>
      </c>
      <c r="H80" s="35">
        <v>-2.346153846</v>
      </c>
      <c r="I80" s="35">
        <v>11.3971692</v>
      </c>
      <c r="J80" s="43">
        <v>-6.7671028560000002</v>
      </c>
      <c r="K80" s="36">
        <v>-3.0461538460000002</v>
      </c>
      <c r="L80" s="35">
        <v>5.6902929179999999</v>
      </c>
      <c r="M80" s="50">
        <v>2.2478723249999999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14.410256410000001</v>
      </c>
      <c r="F81" s="34">
        <v>27.911160930000001</v>
      </c>
      <c r="G81" s="44">
        <v>236.66143600000001</v>
      </c>
      <c r="H81" s="35">
        <v>-0.6102564103</v>
      </c>
      <c r="I81" s="35">
        <v>11.26715804</v>
      </c>
      <c r="J81" s="43">
        <v>19.731190519999998</v>
      </c>
      <c r="K81" s="36">
        <v>-3.8602564099999999</v>
      </c>
      <c r="L81" s="35">
        <v>0.76922551419999996</v>
      </c>
      <c r="M81" s="50">
        <v>33.799097269999997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21.564102559999998</v>
      </c>
      <c r="F82" s="34">
        <v>17.369371659999999</v>
      </c>
      <c r="G82" s="44">
        <v>236.589755</v>
      </c>
      <c r="H82" s="35">
        <v>-0.56410256410000004</v>
      </c>
      <c r="I82" s="35">
        <v>12.518102499999999</v>
      </c>
      <c r="J82" s="43">
        <v>0.9518485793</v>
      </c>
      <c r="K82" s="36">
        <v>-3.2141025640000001</v>
      </c>
      <c r="L82" s="35">
        <v>2.112016052</v>
      </c>
      <c r="M82" s="50">
        <v>2.4188984100000002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15.948717950000001</v>
      </c>
      <c r="F83" s="34">
        <v>27.381610040000002</v>
      </c>
      <c r="G83" s="44">
        <v>222.26008060000001</v>
      </c>
      <c r="H83" s="35">
        <v>-0.69871794870000004</v>
      </c>
      <c r="I83" s="35">
        <v>12.263814330000001</v>
      </c>
      <c r="J83" s="43">
        <v>13.620421179999999</v>
      </c>
      <c r="K83" s="36">
        <v>-3.6487179489999999</v>
      </c>
      <c r="L83" s="35">
        <v>0.44671303919999999</v>
      </c>
      <c r="M83" s="50">
        <v>22.913180199999999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17.15384615</v>
      </c>
      <c r="F84" s="34">
        <v>19.767846769999998</v>
      </c>
      <c r="G84" s="44">
        <v>246.44875759999999</v>
      </c>
      <c r="H84" s="35">
        <v>0.2461538462</v>
      </c>
      <c r="I84" s="35">
        <v>9.8398726540000006</v>
      </c>
      <c r="J84" s="43">
        <v>3.4729467399999998</v>
      </c>
      <c r="K84" s="36">
        <v>-3.0038461540000001</v>
      </c>
      <c r="L84" s="35">
        <v>1.8886938170000001</v>
      </c>
      <c r="M84" s="50">
        <v>20.813667689999999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25.512820510000001</v>
      </c>
      <c r="F85" s="34">
        <v>23.526333050000002</v>
      </c>
      <c r="G85" s="44">
        <v>205.68221109999999</v>
      </c>
      <c r="H85" s="35">
        <v>-0.91282051279999998</v>
      </c>
      <c r="I85" s="35">
        <v>15.2726633</v>
      </c>
      <c r="J85" s="43">
        <v>-3.542759529</v>
      </c>
      <c r="K85" s="36">
        <v>-3.212820513</v>
      </c>
      <c r="L85" s="35">
        <v>2.854421039</v>
      </c>
      <c r="M85" s="50">
        <v>7.5446440099999998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21.07692308</v>
      </c>
      <c r="F86" s="34">
        <v>29.772333289999999</v>
      </c>
      <c r="G86" s="44">
        <v>197.2924501</v>
      </c>
      <c r="H86" s="35">
        <v>-0.92692307689999998</v>
      </c>
      <c r="I86" s="35">
        <v>16.613776819999998</v>
      </c>
      <c r="J86" s="43">
        <v>9.8884200530000008</v>
      </c>
      <c r="K86" s="36">
        <v>-3.7769230770000002</v>
      </c>
      <c r="L86" s="35">
        <v>3.3411046469999999</v>
      </c>
      <c r="M86" s="50">
        <v>14.59131051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19.53846154</v>
      </c>
      <c r="F87" s="34">
        <v>24.389021750000001</v>
      </c>
      <c r="G87" s="44">
        <v>213.57568520000001</v>
      </c>
      <c r="H87" s="35">
        <v>-0.5384615385</v>
      </c>
      <c r="I87" s="35">
        <v>14.27762482</v>
      </c>
      <c r="J87" s="43">
        <v>4.6342413049999998</v>
      </c>
      <c r="K87" s="36">
        <v>-3.1384615380000001</v>
      </c>
      <c r="L87" s="35">
        <v>2.0936250959999998</v>
      </c>
      <c r="M87" s="50">
        <v>13.6415305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14.948717950000001</v>
      </c>
      <c r="F88" s="34">
        <v>25.52652951</v>
      </c>
      <c r="G88" s="44">
        <v>246.32857630000001</v>
      </c>
      <c r="H88" s="35">
        <v>-0.49871794870000002</v>
      </c>
      <c r="I88" s="35">
        <v>12.21970767</v>
      </c>
      <c r="J88" s="43">
        <v>9.8833113190000006</v>
      </c>
      <c r="K88" s="36">
        <v>-3.5987179490000001</v>
      </c>
      <c r="L88" s="35">
        <v>0.77629088869999996</v>
      </c>
      <c r="M88" s="50">
        <v>22.128377889999999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27.23076923</v>
      </c>
      <c r="F89" s="34">
        <v>27.389760339999999</v>
      </c>
      <c r="G89" s="44">
        <v>157.71776510000001</v>
      </c>
      <c r="H89" s="35">
        <v>-2.0807692310000001</v>
      </c>
      <c r="I89" s="35">
        <v>14.095477170000001</v>
      </c>
      <c r="J89" s="43">
        <v>8.8120282719999992</v>
      </c>
      <c r="K89" s="36">
        <v>-3.1807692310000002</v>
      </c>
      <c r="L89" s="35">
        <v>7.3568538349999999</v>
      </c>
      <c r="M89" s="50">
        <v>7.4033877329999997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11.820512819999999</v>
      </c>
      <c r="F90" s="34">
        <v>25.70078586</v>
      </c>
      <c r="G90" s="44">
        <v>257.89790290000002</v>
      </c>
      <c r="H90" s="35">
        <v>-0.77051282050000003</v>
      </c>
      <c r="I90" s="35">
        <v>10.58340613</v>
      </c>
      <c r="J90" s="43">
        <v>18.651864270000001</v>
      </c>
      <c r="K90" s="36">
        <v>-4.1205128210000002</v>
      </c>
      <c r="L90" s="35">
        <v>1.4785220809999999</v>
      </c>
      <c r="M90" s="50">
        <v>39.965416789999999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20.794871789999998</v>
      </c>
      <c r="F91" s="34">
        <v>41.642498510000003</v>
      </c>
      <c r="G91" s="44">
        <v>140.37746970000001</v>
      </c>
      <c r="H91" s="35">
        <v>-0.79487179490000004</v>
      </c>
      <c r="I91" s="35">
        <v>19.067841040000001</v>
      </c>
      <c r="J91" s="43">
        <v>28.276470110000002</v>
      </c>
      <c r="K91" s="36">
        <v>-3.2448717949999999</v>
      </c>
      <c r="L91" s="35">
        <v>10.83498687</v>
      </c>
      <c r="M91" s="50">
        <v>21.321143020000001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14.61538462</v>
      </c>
      <c r="F92" s="34">
        <v>17.286241820000001</v>
      </c>
      <c r="G92" s="44">
        <v>281.28123010000002</v>
      </c>
      <c r="H92" s="35">
        <v>0.18461538459999999</v>
      </c>
      <c r="I92" s="35">
        <v>5.6681399270000004</v>
      </c>
      <c r="J92" s="43">
        <v>12.018447589999999</v>
      </c>
      <c r="K92" s="36">
        <v>-2.8153846150000001</v>
      </c>
      <c r="L92" s="35">
        <v>1.9191388060000001</v>
      </c>
      <c r="M92" s="50">
        <v>31.990165749999999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27.871794869999999</v>
      </c>
      <c r="F93" s="34">
        <v>21.222728440000001</v>
      </c>
      <c r="G93" s="44">
        <v>184.46486279999999</v>
      </c>
      <c r="H93" s="35">
        <v>-1.421794872</v>
      </c>
      <c r="I93" s="35">
        <v>14.019626239999999</v>
      </c>
      <c r="J93" s="43">
        <v>-3.8010003339999998</v>
      </c>
      <c r="K93" s="36">
        <v>-3.2717948720000001</v>
      </c>
      <c r="L93" s="35">
        <v>4.5207730369999997</v>
      </c>
      <c r="M93" s="50">
        <v>4.7273415959999996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30.974358970000001</v>
      </c>
      <c r="F94" s="34">
        <v>13.63041007</v>
      </c>
      <c r="G94" s="44">
        <v>156.24614919999999</v>
      </c>
      <c r="H94" s="35">
        <v>-2.174358974</v>
      </c>
      <c r="I94" s="35">
        <v>8.3632689740000004</v>
      </c>
      <c r="J94" s="43">
        <v>-3.5255053670000001</v>
      </c>
      <c r="K94" s="36">
        <v>-3.7243589739999998</v>
      </c>
      <c r="L94" s="35">
        <v>6.7238497050000001</v>
      </c>
      <c r="M94" s="50">
        <v>2.8312491720000001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25.743589740000001</v>
      </c>
      <c r="F95" s="34">
        <v>22.407688480000001</v>
      </c>
      <c r="G95" s="44">
        <v>218.60424990000001</v>
      </c>
      <c r="H95" s="35">
        <v>0.1064102564</v>
      </c>
      <c r="I95" s="35">
        <v>15.129450070000001</v>
      </c>
      <c r="J95" s="43">
        <v>-8.1996891190000003</v>
      </c>
      <c r="K95" s="36">
        <v>-2.1935897440000001</v>
      </c>
      <c r="L95" s="35">
        <v>2.6892120749999999</v>
      </c>
      <c r="M95" s="50">
        <v>3.7431994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15.410256410000001</v>
      </c>
      <c r="F96" s="34">
        <v>35.931716870000002</v>
      </c>
      <c r="G96" s="44">
        <v>210.99082440000001</v>
      </c>
      <c r="H96" s="35">
        <v>-1.01025641</v>
      </c>
      <c r="I96" s="35">
        <v>14.931329010000001</v>
      </c>
      <c r="J96" s="43">
        <v>18.907183320000001</v>
      </c>
      <c r="K96" s="36">
        <v>-4.7102564100000004</v>
      </c>
      <c r="L96" s="35">
        <v>2.5156443130000001</v>
      </c>
      <c r="M96" s="50">
        <v>29.179167410000002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24.92307692</v>
      </c>
      <c r="F97" s="34">
        <v>38.249025789999997</v>
      </c>
      <c r="G97" s="44">
        <v>122.1578626</v>
      </c>
      <c r="H97" s="35">
        <v>-1.473076923</v>
      </c>
      <c r="I97" s="35">
        <v>15.99550928</v>
      </c>
      <c r="J97" s="43">
        <v>10.37856012</v>
      </c>
      <c r="K97" s="36">
        <v>-3.1230769230000002</v>
      </c>
      <c r="L97" s="35">
        <v>12.46422428</v>
      </c>
      <c r="M97" s="50">
        <v>4.34333875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21.435897440000002</v>
      </c>
      <c r="F98" s="34">
        <v>38.961055799999997</v>
      </c>
      <c r="G98" s="44">
        <v>133.44895840000001</v>
      </c>
      <c r="H98" s="35">
        <v>-0.38589743589999997</v>
      </c>
      <c r="I98" s="35">
        <v>18.095799110000002</v>
      </c>
      <c r="J98" s="43">
        <v>25.647550339999999</v>
      </c>
      <c r="K98" s="36">
        <v>-3.3358974360000002</v>
      </c>
      <c r="L98" s="35">
        <v>12.045920990000001</v>
      </c>
      <c r="M98" s="50">
        <v>9.4821682880000004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10.717948720000001</v>
      </c>
      <c r="F99" s="34">
        <v>32.230703159999997</v>
      </c>
      <c r="G99" s="44">
        <v>269.37143459999999</v>
      </c>
      <c r="H99" s="35">
        <v>-0.86794871790000006</v>
      </c>
      <c r="I99" s="35">
        <v>11.775535870000001</v>
      </c>
      <c r="J99" s="43">
        <v>19.933902310000001</v>
      </c>
      <c r="K99" s="36">
        <v>-3.8679487180000001</v>
      </c>
      <c r="L99" s="35">
        <v>3.1775344900000002</v>
      </c>
      <c r="M99" s="50">
        <v>46.57160528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30.282051280000001</v>
      </c>
      <c r="F100" s="34">
        <v>16.80371324</v>
      </c>
      <c r="G100" s="44">
        <v>164.12133460000001</v>
      </c>
      <c r="H100" s="35">
        <v>-1.732051282</v>
      </c>
      <c r="I100" s="35">
        <v>11.17311248</v>
      </c>
      <c r="J100" s="43">
        <v>-1.76027194</v>
      </c>
      <c r="K100" s="36">
        <v>-3.3820512819999999</v>
      </c>
      <c r="L100" s="35">
        <v>5.7629970449999997</v>
      </c>
      <c r="M100" s="50">
        <v>5.5982326880000004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23.76923077</v>
      </c>
      <c r="F101" s="34">
        <v>24.03576288</v>
      </c>
      <c r="G101" s="44">
        <v>182.9975508</v>
      </c>
      <c r="H101" s="35">
        <v>-1.4192307689999999</v>
      </c>
      <c r="I101" s="35">
        <v>16.265650170000001</v>
      </c>
      <c r="J101" s="43">
        <v>3.6755149020000002</v>
      </c>
      <c r="K101" s="36">
        <v>-3.769230769</v>
      </c>
      <c r="L101" s="35">
        <v>4.1297762850000002</v>
      </c>
      <c r="M101" s="50">
        <v>13.78356838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15.38461538</v>
      </c>
      <c r="F102" s="34">
        <v>16.99336091</v>
      </c>
      <c r="G102" s="44">
        <v>276.92305049999999</v>
      </c>
      <c r="H102" s="35">
        <v>6.5384615379999997E-2</v>
      </c>
      <c r="I102" s="35">
        <v>6.1617022419999996</v>
      </c>
      <c r="J102" s="43">
        <v>9.0795061219999997</v>
      </c>
      <c r="K102" s="36">
        <v>-2.7846153849999999</v>
      </c>
      <c r="L102" s="35">
        <v>1.7652211090000001</v>
      </c>
      <c r="M102" s="50">
        <v>34.815729939999997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29.30769231</v>
      </c>
      <c r="F103" s="35">
        <v>20.331763290000001</v>
      </c>
      <c r="G103" s="18">
        <v>146.73061970000001</v>
      </c>
      <c r="H103" s="47">
        <v>-1.6076923080000001</v>
      </c>
      <c r="I103" s="48">
        <v>9.6443639510000008</v>
      </c>
      <c r="J103" s="49">
        <v>5.2641792399999998</v>
      </c>
      <c r="K103" s="47">
        <v>-2.9076923080000001</v>
      </c>
      <c r="L103" s="48">
        <v>7.8817501779999999</v>
      </c>
      <c r="M103" s="51">
        <v>2.512656803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19.435897440000002</v>
      </c>
      <c r="F104" s="46">
        <v>21.12014971</v>
      </c>
      <c r="G104" s="45">
        <v>239.21758980000001</v>
      </c>
      <c r="H104" s="47">
        <v>0.4641025641</v>
      </c>
      <c r="I104" s="48">
        <v>12.69012966</v>
      </c>
      <c r="J104" s="49">
        <v>0.46905207519999997</v>
      </c>
      <c r="K104" s="47">
        <v>-2.7858974359999999</v>
      </c>
      <c r="L104" s="48">
        <v>2.7161979650000001</v>
      </c>
      <c r="M104" s="51">
        <v>11.849408889999999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29.717948719999999</v>
      </c>
      <c r="F105" s="46">
        <v>23.61010331</v>
      </c>
      <c r="G105" s="45">
        <v>143.6744841</v>
      </c>
      <c r="H105" s="47">
        <v>-1.9679487179999999</v>
      </c>
      <c r="I105" s="48">
        <v>11.741268639999999</v>
      </c>
      <c r="J105" s="49">
        <v>10.404215049999999</v>
      </c>
      <c r="K105" s="47">
        <v>-2.767948718</v>
      </c>
      <c r="L105" s="48">
        <v>8.0789749220000004</v>
      </c>
      <c r="M105" s="51">
        <v>6.759871006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12.641025640000001</v>
      </c>
      <c r="F106" s="46">
        <v>19.61291817</v>
      </c>
      <c r="G106" s="45">
        <v>335.66859030000001</v>
      </c>
      <c r="H106" s="47">
        <v>-0.99102564100000001</v>
      </c>
      <c r="I106" s="48">
        <v>6.0343568019999996</v>
      </c>
      <c r="J106" s="49">
        <v>5.9137487889999996</v>
      </c>
      <c r="K106" s="47">
        <v>-4.5910256409999999</v>
      </c>
      <c r="L106" s="48">
        <v>3.9650699789999999</v>
      </c>
      <c r="M106" s="51">
        <v>31.233203759999999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12.820512819999999</v>
      </c>
      <c r="F107" s="46">
        <v>17.968073329999999</v>
      </c>
      <c r="G107" s="45">
        <v>321.75382630000001</v>
      </c>
      <c r="H107" s="47">
        <v>-0.77051282050000003</v>
      </c>
      <c r="I107" s="48">
        <v>4.802146853</v>
      </c>
      <c r="J107" s="49">
        <v>-1.39925963</v>
      </c>
      <c r="K107" s="47">
        <v>-4.8205128210000003</v>
      </c>
      <c r="L107" s="48">
        <v>2.927350272</v>
      </c>
      <c r="M107" s="51">
        <v>39.382708030000003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13.8974359</v>
      </c>
      <c r="F108" s="46">
        <v>14.90500411</v>
      </c>
      <c r="G108" s="45">
        <v>283.86395060000001</v>
      </c>
      <c r="H108" s="47">
        <v>0.1525641026</v>
      </c>
      <c r="I108" s="48">
        <v>3.905876932</v>
      </c>
      <c r="J108" s="49">
        <v>9.0830901980000007</v>
      </c>
      <c r="K108" s="47">
        <v>-3.9974358969999999</v>
      </c>
      <c r="L108" s="48">
        <v>2.7012310130000001</v>
      </c>
      <c r="M108" s="51">
        <v>38.519931380000003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pageSetup orientation="portrait" horizontalDpi="4294967293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E71E281B-002D-4C6D-A201-6C47C9837A6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B23ED3C-53AB-4FC9-BA59-D0D4D007BB4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E03831D1-8FF2-4C29-B2AB-7B4FAA8286D4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327971A0-AE71-473B-B82E-B281566FC914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A89C3C4D-A5D5-4402-89A2-4F63F4DB1B54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810615FF-06A9-4980-8BEF-5849812FB1A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FC669683-F175-48FB-A6C7-0076E13EB81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7BA424D7-0B1E-4F77-9ABC-911211564C30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37475782-67DA-4F54-9FB6-D93E100A6A01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F94255FB-4877-4B7C-98F1-F20F886C9DD6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39391D46-B7CC-4DA1-A9AC-E3CDF9B4FD2B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B4EB3B8C-89A8-45D7-AFFB-48276E888F2F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outlinePr summaryBelow="0" summaryRight="0"/>
  </sheetPr>
  <dimension ref="A1:Y1001"/>
  <sheetViews>
    <sheetView topLeftCell="E1" workbookViewId="0">
      <selection activeCell="N3" sqref="N3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19.819144713320817</v>
      </c>
      <c r="F3" s="34">
        <f t="shared" si="0"/>
        <v>35.943191921357034</v>
      </c>
      <c r="G3" s="53">
        <f t="shared" si="0"/>
        <v>187.7125935921193</v>
      </c>
      <c r="H3" s="34">
        <f t="shared" si="0"/>
        <v>-4.930193812846043</v>
      </c>
      <c r="I3" s="34">
        <f t="shared" si="0"/>
        <v>15.560980508220105</v>
      </c>
      <c r="J3" s="52">
        <f t="shared" si="0"/>
        <v>17.370978415358959</v>
      </c>
      <c r="K3" s="34">
        <f t="shared" si="0"/>
        <v>-3.2494948978493823</v>
      </c>
      <c r="L3" s="34">
        <f t="shared" si="0"/>
        <v>43.244722859796546</v>
      </c>
      <c r="M3" s="52">
        <f t="shared" si="0"/>
        <v>-22.286656263726002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10.76923077</v>
      </c>
      <c r="F4" s="34">
        <v>22.22343807</v>
      </c>
      <c r="G4" s="44">
        <v>315.47492920000002</v>
      </c>
      <c r="H4" s="35">
        <v>-2.9692307690000002</v>
      </c>
      <c r="I4" s="35">
        <v>14.522048760000001</v>
      </c>
      <c r="J4" s="43">
        <v>20.406116770000001</v>
      </c>
      <c r="K4" s="36">
        <v>-2.0692307689999998</v>
      </c>
      <c r="L4" s="35">
        <v>39.763121900000002</v>
      </c>
      <c r="M4" s="50">
        <v>-32.071040629999999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11.38461538</v>
      </c>
      <c r="F5" s="34">
        <v>22.175366619999998</v>
      </c>
      <c r="G5" s="44">
        <v>294.1029269</v>
      </c>
      <c r="H5" s="35">
        <v>-2.634615385</v>
      </c>
      <c r="I5" s="35">
        <v>14.318117969999999</v>
      </c>
      <c r="J5" s="43">
        <v>18.68490933</v>
      </c>
      <c r="K5" s="36">
        <v>-2.1846153849999999</v>
      </c>
      <c r="L5" s="35">
        <v>38.688660689999999</v>
      </c>
      <c r="M5" s="50">
        <v>-30.600019840000002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13.641025640000001</v>
      </c>
      <c r="F6" s="34">
        <v>24.366415369999999</v>
      </c>
      <c r="G6" s="44">
        <v>265.70860540000001</v>
      </c>
      <c r="H6" s="35">
        <v>-2.9910256409999998</v>
      </c>
      <c r="I6" s="35">
        <v>13.727225819999999</v>
      </c>
      <c r="J6" s="43">
        <v>20.653114840000001</v>
      </c>
      <c r="K6" s="36">
        <v>-2.941025641</v>
      </c>
      <c r="L6" s="35">
        <v>35.97709364</v>
      </c>
      <c r="M6" s="50">
        <v>-4.9741767650000002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12.76923077</v>
      </c>
      <c r="F7" s="34">
        <v>56.96242822</v>
      </c>
      <c r="G7" s="44">
        <v>218.47645259999999</v>
      </c>
      <c r="H7" s="35">
        <v>-3.3192307689999998</v>
      </c>
      <c r="I7" s="35">
        <v>23.566069479999999</v>
      </c>
      <c r="J7" s="43">
        <v>27.395426749999999</v>
      </c>
      <c r="K7" s="36">
        <v>-1.6692307689999999</v>
      </c>
      <c r="L7" s="35">
        <v>73.447393959999999</v>
      </c>
      <c r="M7" s="50">
        <v>-40.876572899999999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16.358974360000001</v>
      </c>
      <c r="F8" s="34">
        <v>42.30875837</v>
      </c>
      <c r="G8" s="44">
        <v>204.9951835</v>
      </c>
      <c r="H8" s="35">
        <v>-4.0589743589999996</v>
      </c>
      <c r="I8" s="35">
        <v>19.259649639999999</v>
      </c>
      <c r="J8" s="43">
        <v>20.648611070000001</v>
      </c>
      <c r="K8" s="36">
        <v>-2.4089743590000001</v>
      </c>
      <c r="L8" s="35">
        <v>48.043888549999998</v>
      </c>
      <c r="M8" s="50">
        <v>-24.082013190000001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10.589743589999999</v>
      </c>
      <c r="F9" s="34">
        <v>23.14876757</v>
      </c>
      <c r="G9" s="44">
        <v>329.95402969999998</v>
      </c>
      <c r="H9" s="35">
        <v>-2.6397435900000001</v>
      </c>
      <c r="I9" s="35">
        <v>14.30945863</v>
      </c>
      <c r="J9" s="43">
        <v>15.905065349999999</v>
      </c>
      <c r="K9" s="36">
        <v>-1.98974359</v>
      </c>
      <c r="L9" s="35">
        <v>39.88006</v>
      </c>
      <c r="M9" s="50">
        <v>-30.759309120000001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16.410256409999999</v>
      </c>
      <c r="F10" s="34">
        <v>24.225056429999999</v>
      </c>
      <c r="G10" s="44">
        <v>261.33875069999999</v>
      </c>
      <c r="H10" s="35">
        <v>-3.2602564100000002</v>
      </c>
      <c r="I10" s="35">
        <v>12.539852460000001</v>
      </c>
      <c r="J10" s="43">
        <v>14.75803911</v>
      </c>
      <c r="K10" s="36">
        <v>-3.6602564100000001</v>
      </c>
      <c r="L10" s="35">
        <v>33.502419410000002</v>
      </c>
      <c r="M10" s="50">
        <v>-2.990948656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11.717948720000001</v>
      </c>
      <c r="F11" s="34">
        <v>29.020512069999999</v>
      </c>
      <c r="G11" s="44">
        <v>263.7725039</v>
      </c>
      <c r="H11" s="35">
        <v>-2.9679487180000002</v>
      </c>
      <c r="I11" s="35">
        <v>17.700591979999999</v>
      </c>
      <c r="J11" s="43">
        <v>28.72724994</v>
      </c>
      <c r="K11" s="36">
        <v>-1.6679487180000001</v>
      </c>
      <c r="L11" s="35">
        <v>49.549700960000003</v>
      </c>
      <c r="M11" s="50">
        <v>-23.058495860000001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13.15384615</v>
      </c>
      <c r="F12" s="34">
        <v>26.037014989999999</v>
      </c>
      <c r="G12" s="44">
        <v>258.70991079999999</v>
      </c>
      <c r="H12" s="35">
        <v>-2.653846154</v>
      </c>
      <c r="I12" s="35">
        <v>16.273537709999999</v>
      </c>
      <c r="J12" s="43">
        <v>35.831324879999997</v>
      </c>
      <c r="K12" s="36">
        <v>-2.3538461540000002</v>
      </c>
      <c r="L12" s="35">
        <v>41.770304459999998</v>
      </c>
      <c r="M12" s="50">
        <v>-18.3409215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10.15384615</v>
      </c>
      <c r="F13" s="34">
        <v>29.887217249999999</v>
      </c>
      <c r="G13" s="44">
        <v>313.5239163</v>
      </c>
      <c r="H13" s="35">
        <v>-2.5538461539999999</v>
      </c>
      <c r="I13" s="35">
        <v>18.838538719999999</v>
      </c>
      <c r="J13" s="43">
        <v>20.805777710000001</v>
      </c>
      <c r="K13" s="36">
        <v>-1.153846154</v>
      </c>
      <c r="L13" s="35">
        <v>55.71310261</v>
      </c>
      <c r="M13" s="50">
        <v>-51.657826020000002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9.1025641030000006</v>
      </c>
      <c r="F14" s="34">
        <v>20.861013410000002</v>
      </c>
      <c r="G14" s="44">
        <v>349.00682389999997</v>
      </c>
      <c r="H14" s="35">
        <v>-2.1025641030000002</v>
      </c>
      <c r="I14" s="35">
        <v>13.93664341</v>
      </c>
      <c r="J14" s="43">
        <v>5.113675271</v>
      </c>
      <c r="K14" s="36">
        <v>-1.2525641030000001</v>
      </c>
      <c r="L14" s="35">
        <v>41.410875699999998</v>
      </c>
      <c r="M14" s="50">
        <v>-42.819256889999998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28.61538462</v>
      </c>
      <c r="F15" s="34">
        <v>22.090400840000001</v>
      </c>
      <c r="G15" s="44">
        <v>143.31414849999999</v>
      </c>
      <c r="H15" s="35">
        <v>-6.115384615</v>
      </c>
      <c r="I15" s="35">
        <v>8.0236255130000007</v>
      </c>
      <c r="J15" s="43">
        <v>13.7020848</v>
      </c>
      <c r="K15" s="36">
        <v>-4.865384615</v>
      </c>
      <c r="L15" s="35">
        <v>24.937641660000001</v>
      </c>
      <c r="M15" s="50">
        <v>-10.69395701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17.871794869999999</v>
      </c>
      <c r="F16" s="34">
        <v>53.47907404</v>
      </c>
      <c r="G16" s="44">
        <v>166.51858419999999</v>
      </c>
      <c r="H16" s="35">
        <v>-5.6217948719999997</v>
      </c>
      <c r="I16" s="35">
        <v>21.05460497</v>
      </c>
      <c r="J16" s="43">
        <v>10.81710627</v>
      </c>
      <c r="K16" s="36">
        <v>-3.4717948719999998</v>
      </c>
      <c r="L16" s="35">
        <v>61.460403309999997</v>
      </c>
      <c r="M16" s="50">
        <v>-37.670896849999998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14.92307692</v>
      </c>
      <c r="F17" s="34">
        <v>33.644927099999997</v>
      </c>
      <c r="G17" s="44">
        <v>228.82994410000001</v>
      </c>
      <c r="H17" s="35">
        <v>-2.7730769230000001</v>
      </c>
      <c r="I17" s="35">
        <v>19.07799971</v>
      </c>
      <c r="J17" s="43">
        <v>23.69023464</v>
      </c>
      <c r="K17" s="36">
        <v>-2.7730769230000001</v>
      </c>
      <c r="L17" s="35">
        <v>42.065753860000001</v>
      </c>
      <c r="M17" s="50">
        <v>-5.8103496489999999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16.69230769</v>
      </c>
      <c r="F18" s="34">
        <v>29.310093420000001</v>
      </c>
      <c r="G18" s="44">
        <v>219.42191249999999</v>
      </c>
      <c r="H18" s="35">
        <v>-3.1423076920000002</v>
      </c>
      <c r="I18" s="35">
        <v>16.55165032</v>
      </c>
      <c r="J18" s="43">
        <v>20.276206380000001</v>
      </c>
      <c r="K18" s="36">
        <v>-3.0923076919999999</v>
      </c>
      <c r="L18" s="35">
        <v>35.386936370000001</v>
      </c>
      <c r="M18" s="50">
        <v>-6.0185757049999999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12.38461538</v>
      </c>
      <c r="F19" s="34">
        <v>19.03116696</v>
      </c>
      <c r="G19" s="44">
        <v>285.87417979999998</v>
      </c>
      <c r="H19" s="35">
        <v>-2.6846153849999999</v>
      </c>
      <c r="I19" s="35">
        <v>12.547000000000001</v>
      </c>
      <c r="J19" s="43">
        <v>24.800259319999999</v>
      </c>
      <c r="K19" s="36">
        <v>-2.384615385</v>
      </c>
      <c r="L19" s="35">
        <v>35.412746120000001</v>
      </c>
      <c r="M19" s="50">
        <v>-27.863409140000002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14.820512819999999</v>
      </c>
      <c r="F20" s="34">
        <v>58.202426369999998</v>
      </c>
      <c r="G20" s="44">
        <v>183.3985447</v>
      </c>
      <c r="H20" s="35">
        <v>-4.9705128209999998</v>
      </c>
      <c r="I20" s="35">
        <v>23.750466029999998</v>
      </c>
      <c r="J20" s="43">
        <v>13.21481348</v>
      </c>
      <c r="K20" s="36">
        <v>-2.8705128210000002</v>
      </c>
      <c r="L20" s="35">
        <v>69.826947849999996</v>
      </c>
      <c r="M20" s="50">
        <v>-37.139116880000003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9.9487179490000006</v>
      </c>
      <c r="F21" s="34">
        <v>37.255577330000001</v>
      </c>
      <c r="G21" s="44">
        <v>282.03400920000001</v>
      </c>
      <c r="H21" s="35">
        <v>-2.5487179489999998</v>
      </c>
      <c r="I21" s="35">
        <v>18.513796559999999</v>
      </c>
      <c r="J21" s="43">
        <v>28.226643729999999</v>
      </c>
      <c r="K21" s="36">
        <v>-0.94871794870000004</v>
      </c>
      <c r="L21" s="35">
        <v>61.213832709999998</v>
      </c>
      <c r="M21" s="50">
        <v>-42.21360919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9.8717948720000006</v>
      </c>
      <c r="F22" s="34">
        <v>21.545243580000001</v>
      </c>
      <c r="G22" s="44">
        <v>343.51309730000003</v>
      </c>
      <c r="H22" s="35">
        <v>-2.5217948720000001</v>
      </c>
      <c r="I22" s="35">
        <v>13.51829154</v>
      </c>
      <c r="J22" s="43">
        <v>11.43016617</v>
      </c>
      <c r="K22" s="36">
        <v>-1.8717948719999999</v>
      </c>
      <c r="L22" s="35">
        <v>40.020322290000003</v>
      </c>
      <c r="M22" s="50">
        <v>-38.891486790000002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28.589743590000001</v>
      </c>
      <c r="F23" s="34">
        <v>28.254298720000001</v>
      </c>
      <c r="G23" s="44">
        <v>167.37146809999999</v>
      </c>
      <c r="H23" s="35">
        <v>-6.5397435899999996</v>
      </c>
      <c r="I23" s="35">
        <v>10.97667929</v>
      </c>
      <c r="J23" s="43">
        <v>14.931956169999999</v>
      </c>
      <c r="K23" s="36">
        <v>-4.68974359</v>
      </c>
      <c r="L23" s="35">
        <v>29.190243590000001</v>
      </c>
      <c r="M23" s="50">
        <v>-11.86555242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13.84615385</v>
      </c>
      <c r="F24" s="34">
        <v>33.891745299999997</v>
      </c>
      <c r="G24" s="44">
        <v>245.1534983</v>
      </c>
      <c r="H24" s="35">
        <v>-2.4961538459999999</v>
      </c>
      <c r="I24" s="35">
        <v>19.779431519999999</v>
      </c>
      <c r="J24" s="43">
        <v>33.25947042</v>
      </c>
      <c r="K24" s="36">
        <v>-2.346153846</v>
      </c>
      <c r="L24" s="35">
        <v>45.630816250000002</v>
      </c>
      <c r="M24" s="50">
        <v>-12.33039812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14.8974359</v>
      </c>
      <c r="F25" s="34">
        <v>22.35141818</v>
      </c>
      <c r="G25" s="44">
        <v>267.0327863</v>
      </c>
      <c r="H25" s="35">
        <v>-3.347435897</v>
      </c>
      <c r="I25" s="35">
        <v>11.96115058</v>
      </c>
      <c r="J25" s="43">
        <v>17.812871919999999</v>
      </c>
      <c r="K25" s="36">
        <v>-3.347435897</v>
      </c>
      <c r="L25" s="35">
        <v>33.328614080000001</v>
      </c>
      <c r="M25" s="50">
        <v>-1.596246555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11.87179487</v>
      </c>
      <c r="F26" s="34">
        <v>20.783362610000001</v>
      </c>
      <c r="G26" s="44">
        <v>284.28941020000002</v>
      </c>
      <c r="H26" s="35">
        <v>-2.7217948719999998</v>
      </c>
      <c r="I26" s="35">
        <v>13.300532410000001</v>
      </c>
      <c r="J26" s="43">
        <v>22.609170809999998</v>
      </c>
      <c r="K26" s="36">
        <v>-2.1217948720000002</v>
      </c>
      <c r="L26" s="35">
        <v>35.349861019999999</v>
      </c>
      <c r="M26" s="50">
        <v>-21.048745619999998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17.205128210000002</v>
      </c>
      <c r="F27" s="34">
        <v>43.534029060000002</v>
      </c>
      <c r="G27" s="44">
        <v>190.94806539999999</v>
      </c>
      <c r="H27" s="35">
        <v>-4.9551282050000003</v>
      </c>
      <c r="I27" s="35">
        <v>17.980685659999999</v>
      </c>
      <c r="J27" s="43">
        <v>16.41560454</v>
      </c>
      <c r="K27" s="36">
        <v>-2.6051282050000002</v>
      </c>
      <c r="L27" s="35">
        <v>51.626508190000003</v>
      </c>
      <c r="M27" s="50">
        <v>-35.335937489999999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11.30769231</v>
      </c>
      <c r="F28" s="34">
        <v>25.914073500000001</v>
      </c>
      <c r="G28" s="44">
        <v>301.14622320000001</v>
      </c>
      <c r="H28" s="35">
        <v>-2.807692308</v>
      </c>
      <c r="I28" s="35">
        <v>16.69672199</v>
      </c>
      <c r="J28" s="43">
        <v>26.763339259999999</v>
      </c>
      <c r="K28" s="36">
        <v>-1.6076923080000001</v>
      </c>
      <c r="L28" s="35">
        <v>48.28406073</v>
      </c>
      <c r="M28" s="50">
        <v>-45.392251510000001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20.564102559999998</v>
      </c>
      <c r="F29" s="34">
        <v>34.826163319999999</v>
      </c>
      <c r="G29" s="44">
        <v>182.80487769999999</v>
      </c>
      <c r="H29" s="35">
        <v>-4.4641025640000001</v>
      </c>
      <c r="I29" s="35">
        <v>15.448423269999999</v>
      </c>
      <c r="J29" s="43">
        <v>17.62489339</v>
      </c>
      <c r="K29" s="36">
        <v>-3.614102564</v>
      </c>
      <c r="L29" s="35">
        <v>39.354398609999997</v>
      </c>
      <c r="M29" s="50">
        <v>-20.12964148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16.46153846</v>
      </c>
      <c r="F30" s="34">
        <v>36.146017120000003</v>
      </c>
      <c r="G30" s="44">
        <v>215.75474220000001</v>
      </c>
      <c r="H30" s="35">
        <v>-3.3615384619999999</v>
      </c>
      <c r="I30" s="35">
        <v>18.979261730000001</v>
      </c>
      <c r="J30" s="43">
        <v>24.31223786</v>
      </c>
      <c r="K30" s="36">
        <v>-2.1115384619999999</v>
      </c>
      <c r="L30" s="35">
        <v>44.425918430000003</v>
      </c>
      <c r="M30" s="50">
        <v>-17.225971269999999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22.30769231</v>
      </c>
      <c r="F31" s="34">
        <v>39.82819714</v>
      </c>
      <c r="G31" s="44">
        <v>146.13881330000001</v>
      </c>
      <c r="H31" s="35">
        <v>-5.8576923079999998</v>
      </c>
      <c r="I31" s="35">
        <v>14.041857390000001</v>
      </c>
      <c r="J31" s="43">
        <v>10.57551</v>
      </c>
      <c r="K31" s="36">
        <v>-3.5076923080000002</v>
      </c>
      <c r="L31" s="35">
        <v>44.4701387</v>
      </c>
      <c r="M31" s="50">
        <v>-29.235551780000002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18.435897440000002</v>
      </c>
      <c r="F32" s="34">
        <v>42.070773389999999</v>
      </c>
      <c r="G32" s="44">
        <v>166.3446069</v>
      </c>
      <c r="H32" s="35">
        <v>-5.5358974359999999</v>
      </c>
      <c r="I32" s="35">
        <v>16.276995100000001</v>
      </c>
      <c r="J32" s="43">
        <v>11.511023489999999</v>
      </c>
      <c r="K32" s="36">
        <v>-2.385897436</v>
      </c>
      <c r="L32" s="35">
        <v>49.130959150000002</v>
      </c>
      <c r="M32" s="50">
        <v>-35.488785780000001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11.56410256</v>
      </c>
      <c r="F33" s="34">
        <v>22.380998460000001</v>
      </c>
      <c r="G33" s="44">
        <v>294.93976179999999</v>
      </c>
      <c r="H33" s="35">
        <v>-2.5641025640000001</v>
      </c>
      <c r="I33" s="35">
        <v>14.03474336</v>
      </c>
      <c r="J33" s="43">
        <v>20.041699529999999</v>
      </c>
      <c r="K33" s="36">
        <v>-1.914102564</v>
      </c>
      <c r="L33" s="35">
        <v>37.822550249999999</v>
      </c>
      <c r="M33" s="50">
        <v>-28.131115600000001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14.256410259999999</v>
      </c>
      <c r="F34" s="34">
        <v>27.828109789999999</v>
      </c>
      <c r="G34" s="44">
        <v>248.68055279999999</v>
      </c>
      <c r="H34" s="35">
        <v>-2.6064102560000002</v>
      </c>
      <c r="I34" s="35">
        <v>17.096203760000002</v>
      </c>
      <c r="J34" s="43">
        <v>33.107337520000002</v>
      </c>
      <c r="K34" s="36">
        <v>-2.5064102560000001</v>
      </c>
      <c r="L34" s="35">
        <v>40.800079680000003</v>
      </c>
      <c r="M34" s="50">
        <v>-7.5627115150000002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23.53846154</v>
      </c>
      <c r="F35" s="34">
        <v>31.13129151</v>
      </c>
      <c r="G35" s="44">
        <v>165.92269899999999</v>
      </c>
      <c r="H35" s="35">
        <v>-5.9384615380000003</v>
      </c>
      <c r="I35" s="35">
        <v>11.325869340000001</v>
      </c>
      <c r="J35" s="43">
        <v>19.04646309</v>
      </c>
      <c r="K35" s="36">
        <v>-3.9384615379999999</v>
      </c>
      <c r="L35" s="35">
        <v>35.503932069999998</v>
      </c>
      <c r="M35" s="50">
        <v>-21.50602151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23.69230769</v>
      </c>
      <c r="F36" s="34">
        <v>31.18452194</v>
      </c>
      <c r="G36" s="44">
        <v>178.93602770000001</v>
      </c>
      <c r="H36" s="35">
        <v>-5.6423076920000002</v>
      </c>
      <c r="I36" s="35">
        <v>12.31628868</v>
      </c>
      <c r="J36" s="43">
        <v>21.51076643</v>
      </c>
      <c r="K36" s="36">
        <v>-4.1423076920000002</v>
      </c>
      <c r="L36" s="35">
        <v>33.670610160000003</v>
      </c>
      <c r="M36" s="50">
        <v>-16.766318519999999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22.61538462</v>
      </c>
      <c r="F37" s="34">
        <v>51.28886756</v>
      </c>
      <c r="G37" s="44">
        <v>116.7748333</v>
      </c>
      <c r="H37" s="35">
        <v>-6.5653846150000001</v>
      </c>
      <c r="I37" s="35">
        <v>18.858939660000001</v>
      </c>
      <c r="J37" s="43">
        <v>3.993255397</v>
      </c>
      <c r="K37" s="36">
        <v>-3.5153846149999999</v>
      </c>
      <c r="L37" s="35">
        <v>53.397636900000002</v>
      </c>
      <c r="M37" s="50">
        <v>-24.584617120000001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21.025641029999999</v>
      </c>
      <c r="F38" s="34">
        <v>42.171406570000002</v>
      </c>
      <c r="G38" s="44">
        <v>156.01978980000001</v>
      </c>
      <c r="H38" s="35">
        <v>-6.2256410259999999</v>
      </c>
      <c r="I38" s="35">
        <v>15.52730654</v>
      </c>
      <c r="J38" s="43">
        <v>10.10016985</v>
      </c>
      <c r="K38" s="36">
        <v>-3.4756410259999999</v>
      </c>
      <c r="L38" s="35">
        <v>47.452673220000001</v>
      </c>
      <c r="M38" s="50">
        <v>-35.178655910000003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28.717948719999999</v>
      </c>
      <c r="F39" s="34">
        <v>28.685459139999999</v>
      </c>
      <c r="G39" s="44">
        <v>121.07216649999999</v>
      </c>
      <c r="H39" s="35">
        <v>-7.4679487179999997</v>
      </c>
      <c r="I39" s="35">
        <v>10.206589129999999</v>
      </c>
      <c r="J39" s="43">
        <v>9.8546386540000004</v>
      </c>
      <c r="K39" s="36">
        <v>-4.9179487179999999</v>
      </c>
      <c r="L39" s="35">
        <v>35.05697765</v>
      </c>
      <c r="M39" s="50">
        <v>-17.699865519999999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11.8974359</v>
      </c>
      <c r="F40" s="34">
        <v>23.878002460000001</v>
      </c>
      <c r="G40" s="44">
        <v>276.71695390000002</v>
      </c>
      <c r="H40" s="35">
        <v>-2.7474358969999999</v>
      </c>
      <c r="I40" s="35">
        <v>15.40209054</v>
      </c>
      <c r="J40" s="43">
        <v>30.551641740000001</v>
      </c>
      <c r="K40" s="36">
        <v>-1.7474358969999999</v>
      </c>
      <c r="L40" s="35">
        <v>43.146738050000003</v>
      </c>
      <c r="M40" s="50">
        <v>-30.33348724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26.487179489999999</v>
      </c>
      <c r="F41" s="34">
        <v>39.884653479999997</v>
      </c>
      <c r="G41" s="44">
        <v>114.2333969</v>
      </c>
      <c r="H41" s="35">
        <v>-7.137179487</v>
      </c>
      <c r="I41" s="35">
        <v>14.42789849</v>
      </c>
      <c r="J41" s="43">
        <v>6.6077200029999998</v>
      </c>
      <c r="K41" s="36">
        <v>-3.887179487</v>
      </c>
      <c r="L41" s="35">
        <v>43.213576689999996</v>
      </c>
      <c r="M41" s="50">
        <v>-18.361403150000001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10.61538462</v>
      </c>
      <c r="F42" s="34">
        <v>50.493702720000002</v>
      </c>
      <c r="G42" s="44">
        <v>245.20436419999999</v>
      </c>
      <c r="H42" s="35">
        <v>-3.2153846150000001</v>
      </c>
      <c r="I42" s="35">
        <v>21.829758340000001</v>
      </c>
      <c r="J42" s="43">
        <v>26.49489663</v>
      </c>
      <c r="K42" s="36">
        <v>-1.115384615</v>
      </c>
      <c r="L42" s="35">
        <v>69.903782629999995</v>
      </c>
      <c r="M42" s="50">
        <v>-44.332235920000002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12.33333333</v>
      </c>
      <c r="F43" s="34">
        <v>31.27448102</v>
      </c>
      <c r="G43" s="44">
        <v>249.36970729999999</v>
      </c>
      <c r="H43" s="35">
        <v>-2.8833333329999999</v>
      </c>
      <c r="I43" s="35">
        <v>17.798859879999998</v>
      </c>
      <c r="J43" s="43">
        <v>23.560471769999999</v>
      </c>
      <c r="K43" s="36">
        <v>-1.8833333329999999</v>
      </c>
      <c r="L43" s="35">
        <v>47.121066570000004</v>
      </c>
      <c r="M43" s="50">
        <v>-25.648599359999999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20.666666670000001</v>
      </c>
      <c r="F44" s="34">
        <v>45.803882260000002</v>
      </c>
      <c r="G44" s="44">
        <v>133.84099000000001</v>
      </c>
      <c r="H44" s="35">
        <v>-5.9666666670000001</v>
      </c>
      <c r="I44" s="35">
        <v>16.193950999999998</v>
      </c>
      <c r="J44" s="43">
        <v>7.994981975</v>
      </c>
      <c r="K44" s="36">
        <v>-3.1166666670000001</v>
      </c>
      <c r="L44" s="35">
        <v>51.081397209999999</v>
      </c>
      <c r="M44" s="50">
        <v>-29.817585489999999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19.641025639999999</v>
      </c>
      <c r="F45" s="34">
        <v>44.292789560000003</v>
      </c>
      <c r="G45" s="44">
        <v>168.28149920000001</v>
      </c>
      <c r="H45" s="35">
        <v>-5.2410256410000002</v>
      </c>
      <c r="I45" s="35">
        <v>17.463439749999999</v>
      </c>
      <c r="J45" s="43">
        <v>13.153465130000001</v>
      </c>
      <c r="K45" s="36">
        <v>-2.941025641</v>
      </c>
      <c r="L45" s="35">
        <v>48.869576739999999</v>
      </c>
      <c r="M45" s="50">
        <v>-32.108462119999999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14.69230769</v>
      </c>
      <c r="F46" s="34">
        <v>24.866673049999999</v>
      </c>
      <c r="G46" s="44">
        <v>267.2743428</v>
      </c>
      <c r="H46" s="35">
        <v>-3.1423076920000002</v>
      </c>
      <c r="I46" s="35">
        <v>14.510029060000001</v>
      </c>
      <c r="J46" s="43">
        <v>21.010473749999999</v>
      </c>
      <c r="K46" s="36">
        <v>-3.0923076919999999</v>
      </c>
      <c r="L46" s="35">
        <v>36.074007160000001</v>
      </c>
      <c r="M46" s="50">
        <v>-8.2575892460000002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13.07692308</v>
      </c>
      <c r="F47" s="34">
        <v>23.1149986</v>
      </c>
      <c r="G47" s="44">
        <v>275.43642219999998</v>
      </c>
      <c r="H47" s="35">
        <v>-3.0269230770000002</v>
      </c>
      <c r="I47" s="35">
        <v>13.76096652</v>
      </c>
      <c r="J47" s="43">
        <v>24.595729420000001</v>
      </c>
      <c r="K47" s="36">
        <v>-2.5269230770000002</v>
      </c>
      <c r="L47" s="35">
        <v>35.61221364</v>
      </c>
      <c r="M47" s="50">
        <v>-10.46413491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21.30769231</v>
      </c>
      <c r="F48" s="34">
        <v>26.159546089999999</v>
      </c>
      <c r="G48" s="44">
        <v>210.50799169999999</v>
      </c>
      <c r="H48" s="35">
        <v>-4.4576923080000004</v>
      </c>
      <c r="I48" s="35">
        <v>14.4085597</v>
      </c>
      <c r="J48" s="43">
        <v>16.128122220000002</v>
      </c>
      <c r="K48" s="36">
        <v>-4.307692308</v>
      </c>
      <c r="L48" s="35">
        <v>30.73034534</v>
      </c>
      <c r="M48" s="50">
        <v>-3.6206757550000002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11.46153846</v>
      </c>
      <c r="F49" s="34">
        <v>19.105860289999999</v>
      </c>
      <c r="G49" s="44">
        <v>290.49531039999999</v>
      </c>
      <c r="H49" s="35">
        <v>-3.0615384620000001</v>
      </c>
      <c r="I49" s="35">
        <v>12.29225267</v>
      </c>
      <c r="J49" s="43">
        <v>25.67342464</v>
      </c>
      <c r="K49" s="36">
        <v>-1.8115384619999999</v>
      </c>
      <c r="L49" s="35">
        <v>33.782924209999997</v>
      </c>
      <c r="M49" s="50">
        <v>-17.231709989999999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24.84615385</v>
      </c>
      <c r="F50" s="34">
        <v>40.116233430000001</v>
      </c>
      <c r="G50" s="44">
        <v>128.62585920000001</v>
      </c>
      <c r="H50" s="35">
        <v>-6.6961538459999996</v>
      </c>
      <c r="I50" s="35">
        <v>14.04909192</v>
      </c>
      <c r="J50" s="43">
        <v>8.0502264110000006</v>
      </c>
      <c r="K50" s="36">
        <v>-3.9961538459999999</v>
      </c>
      <c r="L50" s="35">
        <v>44.160245240000002</v>
      </c>
      <c r="M50" s="50">
        <v>-24.094168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12</v>
      </c>
      <c r="F51" s="34">
        <v>43.993743070000001</v>
      </c>
      <c r="G51" s="44">
        <v>239.1327407</v>
      </c>
      <c r="H51" s="35">
        <v>-2.65</v>
      </c>
      <c r="I51" s="35">
        <v>20.240452640000001</v>
      </c>
      <c r="J51" s="43">
        <v>28.287533100000001</v>
      </c>
      <c r="K51" s="36">
        <v>-1.75</v>
      </c>
      <c r="L51" s="35">
        <v>59.703689259999997</v>
      </c>
      <c r="M51" s="50">
        <v>-38.18883572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16.358974360000001</v>
      </c>
      <c r="F52" s="34">
        <v>41.01988523</v>
      </c>
      <c r="G52" s="44">
        <v>183.0535879</v>
      </c>
      <c r="H52" s="35">
        <v>-4.9089743590000001</v>
      </c>
      <c r="I52" s="35">
        <v>17.203125969999999</v>
      </c>
      <c r="J52" s="43">
        <v>14.40636211</v>
      </c>
      <c r="K52" s="36">
        <v>-2.8589743589999999</v>
      </c>
      <c r="L52" s="35">
        <v>52.527267190000003</v>
      </c>
      <c r="M52" s="50">
        <v>-37.049064190000003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10.33333333</v>
      </c>
      <c r="F53" s="34">
        <v>21.624456210000002</v>
      </c>
      <c r="G53" s="44">
        <v>345.19441060000003</v>
      </c>
      <c r="H53" s="35">
        <v>-2.4333333330000002</v>
      </c>
      <c r="I53" s="35">
        <v>14.25654812</v>
      </c>
      <c r="J53" s="43">
        <v>14.581020649999999</v>
      </c>
      <c r="K53" s="36">
        <v>-1.483333333</v>
      </c>
      <c r="L53" s="35">
        <v>42.503411389999997</v>
      </c>
      <c r="M53" s="50">
        <v>-51.094964179999998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23.23076923</v>
      </c>
      <c r="F54" s="34">
        <v>37.698902279999999</v>
      </c>
      <c r="G54" s="44">
        <v>155.8108795</v>
      </c>
      <c r="H54" s="35">
        <v>-6.1307692310000004</v>
      </c>
      <c r="I54" s="35">
        <v>14.39711718</v>
      </c>
      <c r="J54" s="43">
        <v>12.92192949</v>
      </c>
      <c r="K54" s="36">
        <v>-3.6807692310000002</v>
      </c>
      <c r="L54" s="35">
        <v>42.057470270000003</v>
      </c>
      <c r="M54" s="50">
        <v>-25.345345569999999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12.410256410000001</v>
      </c>
      <c r="F55" s="34">
        <v>22.301314529999999</v>
      </c>
      <c r="G55" s="44">
        <v>278.1127803</v>
      </c>
      <c r="H55" s="35">
        <v>-3.0102564100000002</v>
      </c>
      <c r="I55" s="35">
        <v>13.44910872</v>
      </c>
      <c r="J55" s="43">
        <v>23.3146965</v>
      </c>
      <c r="K55" s="36">
        <v>-2.1102564099999999</v>
      </c>
      <c r="L55" s="35">
        <v>35.711705510000002</v>
      </c>
      <c r="M55" s="50">
        <v>-8.6548009740000005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18</v>
      </c>
      <c r="F56" s="34">
        <v>37.616786609999998</v>
      </c>
      <c r="G56" s="44">
        <v>211.5074338</v>
      </c>
      <c r="H56" s="35">
        <v>-3.95</v>
      </c>
      <c r="I56" s="35">
        <v>20.063502840000002</v>
      </c>
      <c r="J56" s="43">
        <v>24.338998490000002</v>
      </c>
      <c r="K56" s="36">
        <v>-2.8</v>
      </c>
      <c r="L56" s="35">
        <v>43.537708619999997</v>
      </c>
      <c r="M56" s="50">
        <v>-8.6407993790000006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12</v>
      </c>
      <c r="F57" s="34">
        <v>21.27867092</v>
      </c>
      <c r="G57" s="44">
        <v>308.03226319999999</v>
      </c>
      <c r="H57" s="35">
        <v>-3.25</v>
      </c>
      <c r="I57" s="35">
        <v>13.44619928</v>
      </c>
      <c r="J57" s="43">
        <v>17.665653899999999</v>
      </c>
      <c r="K57" s="36">
        <v>-2.65</v>
      </c>
      <c r="L57" s="35">
        <v>37.056298980000001</v>
      </c>
      <c r="M57" s="50">
        <v>-27.454353319999999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26.15384615</v>
      </c>
      <c r="F58" s="34">
        <v>30.880825389999998</v>
      </c>
      <c r="G58" s="44">
        <v>141.9696524</v>
      </c>
      <c r="H58" s="35">
        <v>-6.7538461539999997</v>
      </c>
      <c r="I58" s="35">
        <v>11.68377651</v>
      </c>
      <c r="J58" s="43">
        <v>15.042825110000001</v>
      </c>
      <c r="K58" s="36">
        <v>-3.7538461540000001</v>
      </c>
      <c r="L58" s="35">
        <v>35.030051649999997</v>
      </c>
      <c r="M58" s="50">
        <v>-20.908742350000001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12.820512819999999</v>
      </c>
      <c r="F59" s="34">
        <v>20.499688710000001</v>
      </c>
      <c r="G59" s="44">
        <v>272.31849240000003</v>
      </c>
      <c r="H59" s="35">
        <v>-2.9705128209999998</v>
      </c>
      <c r="I59" s="35">
        <v>13.05413457</v>
      </c>
      <c r="J59" s="43">
        <v>29.330624669999999</v>
      </c>
      <c r="K59" s="36">
        <v>-2.670512821</v>
      </c>
      <c r="L59" s="35">
        <v>36.193889149999997</v>
      </c>
      <c r="M59" s="50">
        <v>-22.272262820000002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13.641025640000001</v>
      </c>
      <c r="F60" s="34">
        <v>26.971039210000001</v>
      </c>
      <c r="G60" s="44">
        <v>254.12598109999999</v>
      </c>
      <c r="H60" s="35">
        <v>-2.691025641</v>
      </c>
      <c r="I60" s="35">
        <v>16.078354350000001</v>
      </c>
      <c r="J60" s="43">
        <v>35.511820120000003</v>
      </c>
      <c r="K60" s="36">
        <v>-2.3410256409999999</v>
      </c>
      <c r="L60" s="35">
        <v>41.91844949</v>
      </c>
      <c r="M60" s="50">
        <v>-17.750700909999999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18.282051280000001</v>
      </c>
      <c r="F61" s="34">
        <v>23.565657300000002</v>
      </c>
      <c r="G61" s="44">
        <v>240.7978616</v>
      </c>
      <c r="H61" s="35">
        <v>-3.982051282</v>
      </c>
      <c r="I61" s="35">
        <v>12.34794801</v>
      </c>
      <c r="J61" s="43">
        <v>23.108201829999999</v>
      </c>
      <c r="K61" s="36">
        <v>-3.9320512820000002</v>
      </c>
      <c r="L61" s="35">
        <v>31.266718610000002</v>
      </c>
      <c r="M61" s="50">
        <v>3.7316150100000001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13.641025640000001</v>
      </c>
      <c r="F62" s="34">
        <v>33.801671839999997</v>
      </c>
      <c r="G62" s="44">
        <v>243.010628</v>
      </c>
      <c r="H62" s="35">
        <v>-2.6410256410000001</v>
      </c>
      <c r="I62" s="35">
        <v>19.096743920000002</v>
      </c>
      <c r="J62" s="43">
        <v>29.655456239999999</v>
      </c>
      <c r="K62" s="36">
        <v>-2.2410256409999998</v>
      </c>
      <c r="L62" s="35">
        <v>46.418628460000001</v>
      </c>
      <c r="M62" s="50">
        <v>-24.283244570000001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18.641025639999999</v>
      </c>
      <c r="F63" s="34">
        <v>53.383079039999998</v>
      </c>
      <c r="G63" s="44">
        <v>149.84050999999999</v>
      </c>
      <c r="H63" s="35">
        <v>-5.8410256409999999</v>
      </c>
      <c r="I63" s="35">
        <v>19.790833679999999</v>
      </c>
      <c r="J63" s="43">
        <v>10.63726907</v>
      </c>
      <c r="K63" s="36">
        <v>-3.0910256409999999</v>
      </c>
      <c r="L63" s="35">
        <v>58.055023589999998</v>
      </c>
      <c r="M63" s="50">
        <v>-35.64477282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12.12820513</v>
      </c>
      <c r="F64" s="34">
        <v>19.711679749999998</v>
      </c>
      <c r="G64" s="44">
        <v>299.23255490000003</v>
      </c>
      <c r="H64" s="35">
        <v>-3.0282051280000002</v>
      </c>
      <c r="I64" s="35">
        <v>12.583739939999999</v>
      </c>
      <c r="J64" s="43">
        <v>23.723001629999999</v>
      </c>
      <c r="K64" s="36">
        <v>-2.4282051280000001</v>
      </c>
      <c r="L64" s="35">
        <v>35.00790576</v>
      </c>
      <c r="M64" s="50">
        <v>-22.869817220000002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18.871794869999999</v>
      </c>
      <c r="F65" s="34">
        <v>32.52151568</v>
      </c>
      <c r="G65" s="44">
        <v>206.8360102</v>
      </c>
      <c r="H65" s="35">
        <v>-4.1717948720000004</v>
      </c>
      <c r="I65" s="35">
        <v>17.064273149999998</v>
      </c>
      <c r="J65" s="43">
        <v>17.984522179999999</v>
      </c>
      <c r="K65" s="36">
        <v>-3.171794872</v>
      </c>
      <c r="L65" s="35">
        <v>36.794557169999997</v>
      </c>
      <c r="M65" s="50">
        <v>-8.4783958110000004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10.53846154</v>
      </c>
      <c r="F66" s="34">
        <v>24.489969009999999</v>
      </c>
      <c r="G66" s="44">
        <v>339.14454289999998</v>
      </c>
      <c r="H66" s="35">
        <v>-2.5884615379999998</v>
      </c>
      <c r="I66" s="35">
        <v>16.041628320000001</v>
      </c>
      <c r="J66" s="43">
        <v>21.080505380000002</v>
      </c>
      <c r="K66" s="36">
        <v>-1.4884615379999999</v>
      </c>
      <c r="L66" s="35">
        <v>47.028313879999999</v>
      </c>
      <c r="M66" s="50">
        <v>-49.73221289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14.23076923</v>
      </c>
      <c r="F67" s="34">
        <v>22.504650609999999</v>
      </c>
      <c r="G67" s="44">
        <v>261.68309260000001</v>
      </c>
      <c r="H67" s="35">
        <v>-2.8807692309999999</v>
      </c>
      <c r="I67" s="35">
        <v>13.994005380000001</v>
      </c>
      <c r="J67" s="43">
        <v>37.364456930000003</v>
      </c>
      <c r="K67" s="36">
        <v>-2.9307692310000002</v>
      </c>
      <c r="L67" s="35">
        <v>36.569120679999997</v>
      </c>
      <c r="M67" s="50">
        <v>-13.930920009999999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21.30769231</v>
      </c>
      <c r="F68" s="34">
        <v>47.379574210000001</v>
      </c>
      <c r="G68" s="44">
        <v>115.7027811</v>
      </c>
      <c r="H68" s="35">
        <v>-6.6576923079999997</v>
      </c>
      <c r="I68" s="35">
        <v>18.142312990000001</v>
      </c>
      <c r="J68" s="43">
        <v>5.3794825419999999</v>
      </c>
      <c r="K68" s="36">
        <v>-4.2076923080000004</v>
      </c>
      <c r="L68" s="35">
        <v>51.704423319999997</v>
      </c>
      <c r="M68" s="50">
        <v>-22.225663910000002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16.76923077</v>
      </c>
      <c r="F69" s="34">
        <v>23.5980764</v>
      </c>
      <c r="G69" s="44">
        <v>253.2150992</v>
      </c>
      <c r="H69" s="35">
        <v>-3.3192307689999998</v>
      </c>
      <c r="I69" s="35">
        <v>12.449453099999999</v>
      </c>
      <c r="J69" s="43">
        <v>19.091166749999999</v>
      </c>
      <c r="K69" s="36">
        <v>-3.6192307690000001</v>
      </c>
      <c r="L69" s="35">
        <v>32.420750269999999</v>
      </c>
      <c r="M69" s="50">
        <v>-1.6899298920000001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10.38461538</v>
      </c>
      <c r="F70" s="34">
        <v>21.077684210000001</v>
      </c>
      <c r="G70" s="44">
        <v>332.9059939</v>
      </c>
      <c r="H70" s="35">
        <v>-2.7846153849999999</v>
      </c>
      <c r="I70" s="35">
        <v>13.505720910000001</v>
      </c>
      <c r="J70" s="43">
        <v>17.02757334</v>
      </c>
      <c r="K70" s="36">
        <v>-1.7346153849999999</v>
      </c>
      <c r="L70" s="35">
        <v>40.035600379999998</v>
      </c>
      <c r="M70" s="50">
        <v>-43.020961579999998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21.53846154</v>
      </c>
      <c r="F71" s="34">
        <v>42.288874800000002</v>
      </c>
      <c r="G71" s="44">
        <v>167.36235300000001</v>
      </c>
      <c r="H71" s="35">
        <v>-5.4384615380000003</v>
      </c>
      <c r="I71" s="35">
        <v>16.577495209999999</v>
      </c>
      <c r="J71" s="43">
        <v>13.55218116</v>
      </c>
      <c r="K71" s="36">
        <v>-3.5884615379999998</v>
      </c>
      <c r="L71" s="35">
        <v>45.566568869999998</v>
      </c>
      <c r="M71" s="50">
        <v>-27.48726671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26.46153846</v>
      </c>
      <c r="F72" s="34">
        <v>27.299347610000002</v>
      </c>
      <c r="G72" s="44">
        <v>183.72183659999999</v>
      </c>
      <c r="H72" s="35">
        <v>-6.2615384619999999</v>
      </c>
      <c r="I72" s="35">
        <v>11.29520806</v>
      </c>
      <c r="J72" s="43">
        <v>17.027401959999999</v>
      </c>
      <c r="K72" s="36">
        <v>-4.5615384619999997</v>
      </c>
      <c r="L72" s="35">
        <v>29.128442459999999</v>
      </c>
      <c r="M72" s="50">
        <v>-9.6425777579999998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12.92307692</v>
      </c>
      <c r="F73" s="34">
        <v>20.051142859999999</v>
      </c>
      <c r="G73" s="44">
        <v>288.82731030000002</v>
      </c>
      <c r="H73" s="35">
        <v>-3.1230769230000002</v>
      </c>
      <c r="I73" s="35">
        <v>13.003638479999999</v>
      </c>
      <c r="J73" s="43">
        <v>27.828610560000001</v>
      </c>
      <c r="K73" s="36">
        <v>-2.7230769229999998</v>
      </c>
      <c r="L73" s="35">
        <v>35.108329220000002</v>
      </c>
      <c r="M73" s="50">
        <v>-23.400628959999999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21.666666670000001</v>
      </c>
      <c r="F74" s="34">
        <v>34.445725609999997</v>
      </c>
      <c r="G74" s="44">
        <v>202.97702989999999</v>
      </c>
      <c r="H74" s="35">
        <v>-4.4666666670000001</v>
      </c>
      <c r="I74" s="35">
        <v>16.580991569999998</v>
      </c>
      <c r="J74" s="43">
        <v>15.774832630000001</v>
      </c>
      <c r="K74" s="36">
        <v>-4.0666666669999998</v>
      </c>
      <c r="L74" s="35">
        <v>37.557566469999998</v>
      </c>
      <c r="M74" s="50">
        <v>-12.26262713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14.948717950000001</v>
      </c>
      <c r="F75" s="34">
        <v>39.701519699999999</v>
      </c>
      <c r="G75" s="44">
        <v>222.8300251</v>
      </c>
      <c r="H75" s="35">
        <v>-2.998717949</v>
      </c>
      <c r="I75" s="35">
        <v>21.8209564</v>
      </c>
      <c r="J75" s="43">
        <v>29.676856010000002</v>
      </c>
      <c r="K75" s="36">
        <v>-2.5487179489999998</v>
      </c>
      <c r="L75" s="35">
        <v>46.621352080000001</v>
      </c>
      <c r="M75" s="50">
        <v>-5.8972665729999996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17.23076923</v>
      </c>
      <c r="F76" s="34">
        <v>43.803235030000003</v>
      </c>
      <c r="G76" s="44">
        <v>184.00084889999999</v>
      </c>
      <c r="H76" s="35">
        <v>-4.730769231</v>
      </c>
      <c r="I76" s="35">
        <v>18.470064659999998</v>
      </c>
      <c r="J76" s="43">
        <v>19.78596331</v>
      </c>
      <c r="K76" s="36">
        <v>-2.8307692310000001</v>
      </c>
      <c r="L76" s="35">
        <v>50.147758600000003</v>
      </c>
      <c r="M76" s="50">
        <v>-29.216930770000001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24.717948719999999</v>
      </c>
      <c r="F77" s="34">
        <v>30.075468010000002</v>
      </c>
      <c r="G77" s="44">
        <v>195.8649451</v>
      </c>
      <c r="H77" s="35">
        <v>-5.4679487179999997</v>
      </c>
      <c r="I77" s="35">
        <v>12.98817506</v>
      </c>
      <c r="J77" s="43">
        <v>12.58765902</v>
      </c>
      <c r="K77" s="36">
        <v>-4.5179487180000004</v>
      </c>
      <c r="L77" s="35">
        <v>31.441244269999999</v>
      </c>
      <c r="M77" s="50">
        <v>-8.7853545069999992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15.256410259999999</v>
      </c>
      <c r="F78" s="34">
        <v>26.379596119999999</v>
      </c>
      <c r="G78" s="44">
        <v>251.04319609999999</v>
      </c>
      <c r="H78" s="35">
        <v>-3.2564102560000001</v>
      </c>
      <c r="I78" s="35">
        <v>15.337105960000001</v>
      </c>
      <c r="J78" s="43">
        <v>27.880192220000001</v>
      </c>
      <c r="K78" s="36">
        <v>-3.3064102559999999</v>
      </c>
      <c r="L78" s="35">
        <v>36.335485089999999</v>
      </c>
      <c r="M78" s="50">
        <v>-5.941011327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14.87179487</v>
      </c>
      <c r="F79" s="34">
        <v>44.990112500000002</v>
      </c>
      <c r="G79" s="44">
        <v>206.55986039999999</v>
      </c>
      <c r="H79" s="35">
        <v>-3.9717948719999998</v>
      </c>
      <c r="I79" s="35">
        <v>19.506508539999999</v>
      </c>
      <c r="J79" s="43">
        <v>18.983937610000002</v>
      </c>
      <c r="K79" s="36">
        <v>-2.5717948719999999</v>
      </c>
      <c r="L79" s="35">
        <v>57.97047061</v>
      </c>
      <c r="M79" s="50">
        <v>-37.513842369999999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28.820512820000001</v>
      </c>
      <c r="F80" s="34">
        <v>24.857031209999999</v>
      </c>
      <c r="G80" s="44">
        <v>160.16497799999999</v>
      </c>
      <c r="H80" s="35">
        <v>-7.1205128210000002</v>
      </c>
      <c r="I80" s="35">
        <v>8.6109002500000003</v>
      </c>
      <c r="J80" s="43">
        <v>14.721341300000001</v>
      </c>
      <c r="K80" s="36">
        <v>-4.9705128209999998</v>
      </c>
      <c r="L80" s="35">
        <v>26.394363250000001</v>
      </c>
      <c r="M80" s="50">
        <v>-11.388030560000001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13.30769231</v>
      </c>
      <c r="F81" s="34">
        <v>37.407578350000001</v>
      </c>
      <c r="G81" s="44">
        <v>230.19567129999999</v>
      </c>
      <c r="H81" s="35">
        <v>-2.8576923079999998</v>
      </c>
      <c r="I81" s="35">
        <v>18.428155449999998</v>
      </c>
      <c r="J81" s="43">
        <v>27.40106248</v>
      </c>
      <c r="K81" s="36">
        <v>-1.9576923079999999</v>
      </c>
      <c r="L81" s="35">
        <v>49.929192090000001</v>
      </c>
      <c r="M81" s="50">
        <v>-31.91120003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19.051282050000001</v>
      </c>
      <c r="F82" s="34">
        <v>25.41606341</v>
      </c>
      <c r="G82" s="44">
        <v>222.52699089999999</v>
      </c>
      <c r="H82" s="35">
        <v>-4.0512820510000003</v>
      </c>
      <c r="I82" s="35">
        <v>14.284548279999999</v>
      </c>
      <c r="J82" s="43">
        <v>14.27122267</v>
      </c>
      <c r="K82" s="36">
        <v>-3.4012820509999999</v>
      </c>
      <c r="L82" s="35">
        <v>30.742622279999999</v>
      </c>
      <c r="M82" s="50">
        <v>-2.473087311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14.69230769</v>
      </c>
      <c r="F83" s="34">
        <v>37.241038930000002</v>
      </c>
      <c r="G83" s="44">
        <v>214.49478819999999</v>
      </c>
      <c r="H83" s="35">
        <v>-3.0923076919999999</v>
      </c>
      <c r="I83" s="35">
        <v>18.918512400000001</v>
      </c>
      <c r="J83" s="43">
        <v>24.743715219999999</v>
      </c>
      <c r="K83" s="36">
        <v>-1.992307692</v>
      </c>
      <c r="L83" s="35">
        <v>46.191188959999998</v>
      </c>
      <c r="M83" s="50">
        <v>-24.482288440000001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15.487179490000001</v>
      </c>
      <c r="F84" s="34">
        <v>27.596159709999998</v>
      </c>
      <c r="G84" s="44">
        <v>237.84149859999999</v>
      </c>
      <c r="H84" s="35">
        <v>-2.637179487</v>
      </c>
      <c r="I84" s="35">
        <v>16.06419185</v>
      </c>
      <c r="J84" s="43">
        <v>24.957252159999999</v>
      </c>
      <c r="K84" s="36">
        <v>-3.2371794870000001</v>
      </c>
      <c r="L84" s="35">
        <v>37.436318620000002</v>
      </c>
      <c r="M84" s="50">
        <v>-0.66907730170000002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22.69230769</v>
      </c>
      <c r="F85" s="34">
        <v>33.08979514</v>
      </c>
      <c r="G85" s="44">
        <v>190.6695689</v>
      </c>
      <c r="H85" s="35">
        <v>-5.1423076920000002</v>
      </c>
      <c r="I85" s="35">
        <v>14.42692716</v>
      </c>
      <c r="J85" s="43">
        <v>17.86040187</v>
      </c>
      <c r="K85" s="36">
        <v>-4.192307692</v>
      </c>
      <c r="L85" s="35">
        <v>35.466422819999998</v>
      </c>
      <c r="M85" s="50">
        <v>-15.04138916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19.53846154</v>
      </c>
      <c r="F86" s="34">
        <v>41.109212139999997</v>
      </c>
      <c r="G86" s="44">
        <v>187.04353119999999</v>
      </c>
      <c r="H86" s="35">
        <v>-4.8884615379999996</v>
      </c>
      <c r="I86" s="35">
        <v>17.428933690000001</v>
      </c>
      <c r="J86" s="43">
        <v>20.052123389999998</v>
      </c>
      <c r="K86" s="36">
        <v>-3.1884615379999999</v>
      </c>
      <c r="L86" s="35">
        <v>45.427482859999998</v>
      </c>
      <c r="M86" s="50">
        <v>-25.335455840000002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18.205128210000002</v>
      </c>
      <c r="F87" s="34">
        <v>34.38050089</v>
      </c>
      <c r="G87" s="44">
        <v>204.7747789</v>
      </c>
      <c r="H87" s="35">
        <v>-4.3551282049999998</v>
      </c>
      <c r="I87" s="35">
        <v>16.860018060000002</v>
      </c>
      <c r="J87" s="43">
        <v>21.90806722</v>
      </c>
      <c r="K87" s="36">
        <v>-2.8551282050000002</v>
      </c>
      <c r="L87" s="35">
        <v>40.001271340000002</v>
      </c>
      <c r="M87" s="50">
        <v>-17.262489009999999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13.92307692</v>
      </c>
      <c r="F88" s="34">
        <v>35.181753010000001</v>
      </c>
      <c r="G88" s="44">
        <v>234.74923480000001</v>
      </c>
      <c r="H88" s="35">
        <v>-2.7230769229999998</v>
      </c>
      <c r="I88" s="35">
        <v>19.55732398</v>
      </c>
      <c r="J88" s="43">
        <v>29.961128850000001</v>
      </c>
      <c r="K88" s="36">
        <v>-2.3730769230000002</v>
      </c>
      <c r="L88" s="35">
        <v>44.765912870000001</v>
      </c>
      <c r="M88" s="50">
        <v>-13.5607291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24.666666670000001</v>
      </c>
      <c r="F89" s="34">
        <v>37.462946279999997</v>
      </c>
      <c r="G89" s="44">
        <v>145.60315</v>
      </c>
      <c r="H89" s="35">
        <v>-6.3666666669999996</v>
      </c>
      <c r="I89" s="35">
        <v>13.483678189999999</v>
      </c>
      <c r="J89" s="43">
        <v>12.99026048</v>
      </c>
      <c r="K89" s="36">
        <v>-3.3666666670000001</v>
      </c>
      <c r="L89" s="35">
        <v>41.337596929999997</v>
      </c>
      <c r="M89" s="50">
        <v>-23.38535341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11.12820513</v>
      </c>
      <c r="F90" s="34">
        <v>34.157650680000003</v>
      </c>
      <c r="G90" s="44">
        <v>248.41992379999999</v>
      </c>
      <c r="H90" s="35">
        <v>-3.328205128</v>
      </c>
      <c r="I90" s="35">
        <v>17.557805040000002</v>
      </c>
      <c r="J90" s="43">
        <v>22.917319899999999</v>
      </c>
      <c r="K90" s="36">
        <v>-1.528205128</v>
      </c>
      <c r="L90" s="35">
        <v>51.71481112</v>
      </c>
      <c r="M90" s="50">
        <v>-31.213844949999999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18.871794869999999</v>
      </c>
      <c r="F91" s="34">
        <v>53.537399980000004</v>
      </c>
      <c r="G91" s="44">
        <v>131.7062138</v>
      </c>
      <c r="H91" s="35">
        <v>-6.4217948720000004</v>
      </c>
      <c r="I91" s="35">
        <v>19.749105149999998</v>
      </c>
      <c r="J91" s="43">
        <v>8.2072583239999997</v>
      </c>
      <c r="K91" s="36">
        <v>-2.9717948719999998</v>
      </c>
      <c r="L91" s="35">
        <v>57.769331149999999</v>
      </c>
      <c r="M91" s="50">
        <v>-28.613647279999999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13.56410256</v>
      </c>
      <c r="F92" s="34">
        <v>23.0451221</v>
      </c>
      <c r="G92" s="44">
        <v>275.80340000000001</v>
      </c>
      <c r="H92" s="35">
        <v>-3.4141025639999998</v>
      </c>
      <c r="I92" s="35">
        <v>14.090704390000001</v>
      </c>
      <c r="J92" s="43">
        <v>26.319879759999999</v>
      </c>
      <c r="K92" s="36">
        <v>-2.8141025640000001</v>
      </c>
      <c r="L92" s="35">
        <v>36.287190199999998</v>
      </c>
      <c r="M92" s="50">
        <v>-15.6368639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25.102564099999999</v>
      </c>
      <c r="F93" s="34">
        <v>29.96014688</v>
      </c>
      <c r="G93" s="44">
        <v>166.52921480000001</v>
      </c>
      <c r="H93" s="35">
        <v>-6.7025641030000003</v>
      </c>
      <c r="I93" s="35">
        <v>11.11653578</v>
      </c>
      <c r="J93" s="43">
        <v>19.215858109999999</v>
      </c>
      <c r="K93" s="36">
        <v>-4.6025641029999997</v>
      </c>
      <c r="L93" s="35">
        <v>32.4204984</v>
      </c>
      <c r="M93" s="50">
        <v>-17.91154014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28.282051280000001</v>
      </c>
      <c r="F94" s="34">
        <v>20.480397790000001</v>
      </c>
      <c r="G94" s="44">
        <v>140.3497595</v>
      </c>
      <c r="H94" s="35">
        <v>-6.0320512820000003</v>
      </c>
      <c r="I94" s="35">
        <v>7.2298323729999998</v>
      </c>
      <c r="J94" s="43">
        <v>11.80148767</v>
      </c>
      <c r="K94" s="36">
        <v>-4.5320512820000003</v>
      </c>
      <c r="L94" s="35">
        <v>25.695679670000001</v>
      </c>
      <c r="M94" s="50">
        <v>-17.470094069999998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22.84615385</v>
      </c>
      <c r="F95" s="34">
        <v>31.305719379999999</v>
      </c>
      <c r="G95" s="44">
        <v>200.02873020000001</v>
      </c>
      <c r="H95" s="35">
        <v>-4.4961538460000003</v>
      </c>
      <c r="I95" s="35">
        <v>14.80403233</v>
      </c>
      <c r="J95" s="43">
        <v>12.27072156</v>
      </c>
      <c r="K95" s="36">
        <v>-4.4461538459999996</v>
      </c>
      <c r="L95" s="35">
        <v>32.78875275</v>
      </c>
      <c r="M95" s="50">
        <v>-4.4305914030000002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14.20512821</v>
      </c>
      <c r="F96" s="34">
        <v>47.217269999999999</v>
      </c>
      <c r="G96" s="44">
        <v>204.08977820000001</v>
      </c>
      <c r="H96" s="35">
        <v>-3.8051282049999999</v>
      </c>
      <c r="I96" s="35">
        <v>20.430667969999998</v>
      </c>
      <c r="J96" s="43">
        <v>20.369970720000001</v>
      </c>
      <c r="K96" s="36">
        <v>-2.2551282050000001</v>
      </c>
      <c r="L96" s="35">
        <v>55.835524749999998</v>
      </c>
      <c r="M96" s="50">
        <v>-30.53010016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22.641025639999999</v>
      </c>
      <c r="F97" s="34">
        <v>49.482477770000003</v>
      </c>
      <c r="G97" s="44">
        <v>109.8484215</v>
      </c>
      <c r="H97" s="35">
        <v>-6.5910256409999999</v>
      </c>
      <c r="I97" s="35">
        <v>18.428221310000001</v>
      </c>
      <c r="J97" s="43">
        <v>3.792514272</v>
      </c>
      <c r="K97" s="36">
        <v>-4.0910256409999999</v>
      </c>
      <c r="L97" s="35">
        <v>51.38380488</v>
      </c>
      <c r="M97" s="50">
        <v>-20.336656770000001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19.717948719999999</v>
      </c>
      <c r="F98" s="34">
        <v>50.480760920000002</v>
      </c>
      <c r="G98" s="44">
        <v>122.4757645</v>
      </c>
      <c r="H98" s="35">
        <v>-6.6679487179999999</v>
      </c>
      <c r="I98" s="35">
        <v>18.78154005</v>
      </c>
      <c r="J98" s="43">
        <v>5.2536045119999999</v>
      </c>
      <c r="K98" s="36">
        <v>-3.7179487180000002</v>
      </c>
      <c r="L98" s="35">
        <v>54.90923351</v>
      </c>
      <c r="M98" s="50">
        <v>-24.543509499999999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9.846153846</v>
      </c>
      <c r="F99" s="34">
        <v>41.812929590000003</v>
      </c>
      <c r="G99" s="44">
        <v>257.52349090000001</v>
      </c>
      <c r="H99" s="35">
        <v>-2.6961538460000001</v>
      </c>
      <c r="I99" s="35">
        <v>19.101726379999999</v>
      </c>
      <c r="J99" s="43">
        <v>23.140280570000002</v>
      </c>
      <c r="K99" s="36">
        <v>-0.89615384620000005</v>
      </c>
      <c r="L99" s="35">
        <v>62.875954470000003</v>
      </c>
      <c r="M99" s="50">
        <v>-42.806728399999997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27.743589740000001</v>
      </c>
      <c r="F100" s="34">
        <v>24.764960309999999</v>
      </c>
      <c r="G100" s="44">
        <v>148.7142192</v>
      </c>
      <c r="H100" s="35">
        <v>-6.7935897440000002</v>
      </c>
      <c r="I100" s="35">
        <v>8.2077746149999999</v>
      </c>
      <c r="J100" s="43">
        <v>16.011137479999999</v>
      </c>
      <c r="K100" s="36">
        <v>-4.3935897439999998</v>
      </c>
      <c r="L100" s="35">
        <v>28.372160310000002</v>
      </c>
      <c r="M100" s="50">
        <v>-17.024745469999999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21.589743590000001</v>
      </c>
      <c r="F101" s="34">
        <v>34.050187090000001</v>
      </c>
      <c r="G101" s="44">
        <v>171.49517689999999</v>
      </c>
      <c r="H101" s="35">
        <v>-5.43974359</v>
      </c>
      <c r="I101" s="35">
        <v>13.57044127</v>
      </c>
      <c r="J101" s="43">
        <v>17.445741330000001</v>
      </c>
      <c r="K101" s="36">
        <v>-3.8397435899999999</v>
      </c>
      <c r="L101" s="35">
        <v>37.89263785</v>
      </c>
      <c r="M101" s="50">
        <v>-22.03457581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14.358974359999999</v>
      </c>
      <c r="F102" s="34">
        <v>22.887502520000002</v>
      </c>
      <c r="G102" s="44">
        <v>268.01662879999998</v>
      </c>
      <c r="H102" s="35">
        <v>-3.2589743590000002</v>
      </c>
      <c r="I102" s="35">
        <v>14.269466449999999</v>
      </c>
      <c r="J102" s="43">
        <v>30.54789298</v>
      </c>
      <c r="K102" s="36">
        <v>-3.1589743590000001</v>
      </c>
      <c r="L102" s="35">
        <v>36.648873569999999</v>
      </c>
      <c r="M102" s="50">
        <v>-9.2691801080000005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26.897435900000001</v>
      </c>
      <c r="F103" s="35">
        <v>27.535117119999999</v>
      </c>
      <c r="G103" s="18">
        <v>135.07217299999999</v>
      </c>
      <c r="H103" s="47">
        <v>-6.4474358970000001</v>
      </c>
      <c r="I103" s="48">
        <v>10.399878429999999</v>
      </c>
      <c r="J103" s="49">
        <v>9.9769651130000003</v>
      </c>
      <c r="K103" s="47">
        <v>-4.2974358969999997</v>
      </c>
      <c r="L103" s="48">
        <v>33.235054329999997</v>
      </c>
      <c r="M103" s="51">
        <v>-19.263881949999998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17.38461538</v>
      </c>
      <c r="F104" s="46">
        <v>29.589880480000001</v>
      </c>
      <c r="G104" s="45">
        <v>227.82058850000001</v>
      </c>
      <c r="H104" s="47">
        <v>-3.3346153850000002</v>
      </c>
      <c r="I104" s="48">
        <v>16.217500770000001</v>
      </c>
      <c r="J104" s="49">
        <v>19.83213598</v>
      </c>
      <c r="K104" s="47">
        <v>-3.2846153849999999</v>
      </c>
      <c r="L104" s="48">
        <v>35.568299949999997</v>
      </c>
      <c r="M104" s="51">
        <v>0.95230495719999997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26.92307692</v>
      </c>
      <c r="F105" s="46">
        <v>32.579190279999999</v>
      </c>
      <c r="G105" s="45">
        <v>133.49900009999999</v>
      </c>
      <c r="H105" s="47">
        <v>-6.9730769229999998</v>
      </c>
      <c r="I105" s="48">
        <v>11.504295519999999</v>
      </c>
      <c r="J105" s="49">
        <v>11.068945080000001</v>
      </c>
      <c r="K105" s="47">
        <v>-4.0230769229999996</v>
      </c>
      <c r="L105" s="48">
        <v>37.795523240000001</v>
      </c>
      <c r="M105" s="51">
        <v>-20.960407409999998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10.92307692</v>
      </c>
      <c r="F106" s="46">
        <v>24.379984149999999</v>
      </c>
      <c r="G106" s="45">
        <v>315.01969930000001</v>
      </c>
      <c r="H106" s="47">
        <v>-2.7230769229999998</v>
      </c>
      <c r="I106" s="48">
        <v>15.43717245</v>
      </c>
      <c r="J106" s="49">
        <v>26.26046577</v>
      </c>
      <c r="K106" s="47">
        <v>-1.6230769229999999</v>
      </c>
      <c r="L106" s="48">
        <v>44.512194770000001</v>
      </c>
      <c r="M106" s="51">
        <v>-39.23824527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11.12820513</v>
      </c>
      <c r="F107" s="46">
        <v>22.470698089999999</v>
      </c>
      <c r="G107" s="45">
        <v>305.37309470000002</v>
      </c>
      <c r="H107" s="47">
        <v>-3.0282051280000002</v>
      </c>
      <c r="I107" s="48">
        <v>14.73727186</v>
      </c>
      <c r="J107" s="49">
        <v>23.33060399</v>
      </c>
      <c r="K107" s="47">
        <v>-2.0282051280000002</v>
      </c>
      <c r="L107" s="48">
        <v>40.666838339999998</v>
      </c>
      <c r="M107" s="51">
        <v>-32.872188250000001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12.20512821</v>
      </c>
      <c r="F108" s="46">
        <v>19.894146360000001</v>
      </c>
      <c r="G108" s="45">
        <v>274.35523419999998</v>
      </c>
      <c r="H108" s="47">
        <v>-3.155128205</v>
      </c>
      <c r="I108" s="48">
        <v>12.127397719999999</v>
      </c>
      <c r="J108" s="49">
        <v>24.8351449</v>
      </c>
      <c r="K108" s="47">
        <v>-2.2551282050000001</v>
      </c>
      <c r="L108" s="48">
        <v>33.4540346</v>
      </c>
      <c r="M108" s="51">
        <v>-8.6105697659999993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30E4374-F4B0-46E6-8432-54312ADF983F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5529911-6E8B-4C03-8F79-F5B987AA8981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95D5B956-3FC0-483A-ACEC-56491BC72A23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E63569D5-AC92-44AA-B0F5-7F7972C71370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15738F7D-5F3E-4779-9472-38F28D049E8B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1FA6B8E6-212B-46A9-B223-DAB44762B943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CE7E97EA-65CE-4917-9A29-7427CBABD26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089436E-5C0E-4C41-AB97-C6B9C62C7D9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8FA08833-0D47-4906-A5DA-1CCC8DDD69D1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8BD96FCB-71B2-4798-8F4B-F503C9EB3B7F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C8FC0CD4-7780-4065-90E5-36ABBC1466F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8B97909-9180-4192-B7F3-34A7D3E442B2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22.389278061758244</v>
      </c>
      <c r="F3" s="34">
        <f t="shared" si="0"/>
        <v>31.703919484530275</v>
      </c>
      <c r="G3" s="53">
        <f t="shared" si="0"/>
        <v>191.10263189549104</v>
      </c>
      <c r="H3" s="34">
        <f t="shared" si="0"/>
        <v>-4.8594872165346557</v>
      </c>
      <c r="I3" s="34">
        <f t="shared" si="0"/>
        <v>4.154083939946748</v>
      </c>
      <c r="J3" s="52">
        <f t="shared" si="0"/>
        <v>4.8298272344720088</v>
      </c>
      <c r="K3" s="34">
        <f t="shared" si="0"/>
        <v>-5.4715474315346553</v>
      </c>
      <c r="L3" s="34">
        <f t="shared" si="0"/>
        <v>39.498840639247049</v>
      </c>
      <c r="M3" s="52">
        <f t="shared" si="0"/>
        <v>-16.141711392858536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12.717948720000001</v>
      </c>
      <c r="F4" s="34">
        <v>20.5412024</v>
      </c>
      <c r="G4" s="44">
        <v>298.61602950000002</v>
      </c>
      <c r="H4" s="35">
        <v>-4.5179487180000004</v>
      </c>
      <c r="I4" s="35">
        <v>1.465753225</v>
      </c>
      <c r="J4" s="43">
        <v>22.539527920000001</v>
      </c>
      <c r="K4" s="36">
        <v>-5.0679487180000002</v>
      </c>
      <c r="L4" s="35">
        <v>25.10683122</v>
      </c>
      <c r="M4" s="50">
        <v>26.928181349999999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13.358974359999999</v>
      </c>
      <c r="F5" s="34">
        <v>20.39020167</v>
      </c>
      <c r="G5" s="44">
        <v>285.87970289999998</v>
      </c>
      <c r="H5" s="35">
        <v>-4.4089743590000001</v>
      </c>
      <c r="I5" s="35">
        <v>1.371289346</v>
      </c>
      <c r="J5" s="43">
        <v>14.310723039999999</v>
      </c>
      <c r="K5" s="36">
        <v>-4.6589743590000001</v>
      </c>
      <c r="L5" s="35">
        <v>26.107660670000001</v>
      </c>
      <c r="M5" s="50">
        <v>19.339484049999999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15.641025640000001</v>
      </c>
      <c r="F6" s="34">
        <v>20.61811208</v>
      </c>
      <c r="G6" s="44">
        <v>271.35074059999999</v>
      </c>
      <c r="H6" s="35">
        <v>-4.3910256409999997</v>
      </c>
      <c r="I6" s="35">
        <v>4.5492451789999997</v>
      </c>
      <c r="J6" s="43">
        <v>-5.7873196990000002</v>
      </c>
      <c r="K6" s="36">
        <v>-5.2410256410000002</v>
      </c>
      <c r="L6" s="35">
        <v>33.390883840000001</v>
      </c>
      <c r="M6" s="50">
        <v>-0.12660290360000001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15.07692308</v>
      </c>
      <c r="F7" s="34">
        <v>53.051738980000003</v>
      </c>
      <c r="G7" s="44">
        <v>218.9370112</v>
      </c>
      <c r="H7" s="35">
        <v>-4.076923077</v>
      </c>
      <c r="I7" s="35">
        <v>2.79085421</v>
      </c>
      <c r="J7" s="43">
        <v>13.23906165</v>
      </c>
      <c r="K7" s="36">
        <v>-4.7769230770000002</v>
      </c>
      <c r="L7" s="35">
        <v>53.441635169999998</v>
      </c>
      <c r="M7" s="50">
        <v>-10.18977059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</v>
      </c>
      <c r="F8" s="34">
        <v>37.929623970000002</v>
      </c>
      <c r="G8" s="44">
        <v>207.3068337</v>
      </c>
      <c r="H8" s="35">
        <v>-4.5999999999999996</v>
      </c>
      <c r="I8" s="35">
        <v>2.7787080909999999</v>
      </c>
      <c r="J8" s="43">
        <v>8.9736434969999994</v>
      </c>
      <c r="K8" s="36">
        <v>-5.6</v>
      </c>
      <c r="L8" s="35">
        <v>44.094455449999998</v>
      </c>
      <c r="M8" s="50">
        <v>-19.624460630000002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12.61538462</v>
      </c>
      <c r="F9" s="34">
        <v>21.345087540000002</v>
      </c>
      <c r="G9" s="44">
        <v>306.97294410000001</v>
      </c>
      <c r="H9" s="35">
        <v>-4.7653846150000003</v>
      </c>
      <c r="I9" s="35">
        <v>2.5442286369999998</v>
      </c>
      <c r="J9" s="43">
        <v>27.909194450000001</v>
      </c>
      <c r="K9" s="36">
        <v>-5.3153846150000001</v>
      </c>
      <c r="L9" s="35">
        <v>25.43272237</v>
      </c>
      <c r="M9" s="50">
        <v>34.575907919999999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18.641025639999999</v>
      </c>
      <c r="F10" s="34">
        <v>19.957118550000001</v>
      </c>
      <c r="G10" s="44">
        <v>277.18271320000002</v>
      </c>
      <c r="H10" s="35">
        <v>-4.6410256409999997</v>
      </c>
      <c r="I10" s="35">
        <v>5.0307403199999996</v>
      </c>
      <c r="J10" s="43">
        <v>-13.81065836</v>
      </c>
      <c r="K10" s="36">
        <v>-5.7410256410000002</v>
      </c>
      <c r="L10" s="35">
        <v>32.476567420000002</v>
      </c>
      <c r="M10" s="50">
        <v>-14.04765332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13.717948720000001</v>
      </c>
      <c r="F11" s="34">
        <v>26.204442879999998</v>
      </c>
      <c r="G11" s="44">
        <v>266.94136830000002</v>
      </c>
      <c r="H11" s="35">
        <v>-3.767948718</v>
      </c>
      <c r="I11" s="35">
        <v>0.73021602880000003</v>
      </c>
      <c r="J11" s="43">
        <v>6.3388878120000003</v>
      </c>
      <c r="K11" s="36">
        <v>-4.2679487180000004</v>
      </c>
      <c r="L11" s="35">
        <v>32.74270439</v>
      </c>
      <c r="M11" s="50">
        <v>-2.8234212909999998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15.512820509999999</v>
      </c>
      <c r="F12" s="34">
        <v>23.154121839999998</v>
      </c>
      <c r="G12" s="44">
        <v>268.2841995</v>
      </c>
      <c r="H12" s="35">
        <v>-3.862820513</v>
      </c>
      <c r="I12" s="35">
        <v>0.49277032710000002</v>
      </c>
      <c r="J12" s="43">
        <v>0.42339726059999999</v>
      </c>
      <c r="K12" s="36">
        <v>-4.7128205129999996</v>
      </c>
      <c r="L12" s="35">
        <v>29.86551098</v>
      </c>
      <c r="M12" s="50">
        <v>-5.2887545669999998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12.38461538</v>
      </c>
      <c r="F13" s="34">
        <v>27.03336324</v>
      </c>
      <c r="G13" s="44">
        <v>301.94667700000002</v>
      </c>
      <c r="H13" s="35">
        <v>-4.2846153850000004</v>
      </c>
      <c r="I13" s="35">
        <v>2.252130416</v>
      </c>
      <c r="J13" s="43">
        <v>17.370055579999999</v>
      </c>
      <c r="K13" s="36">
        <v>-4.3346153850000002</v>
      </c>
      <c r="L13" s="35">
        <v>35.26263247</v>
      </c>
      <c r="M13" s="50">
        <v>11.941495850000001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11.282051279999999</v>
      </c>
      <c r="F14" s="34">
        <v>19.23797055</v>
      </c>
      <c r="G14" s="44">
        <v>323.34622159999998</v>
      </c>
      <c r="H14" s="35">
        <v>-4.3320512820000001</v>
      </c>
      <c r="I14" s="35">
        <v>3.9999270390000001</v>
      </c>
      <c r="J14" s="43">
        <v>20.046855520000001</v>
      </c>
      <c r="K14" s="36">
        <v>-4.9320512819999998</v>
      </c>
      <c r="L14" s="35">
        <v>26.718007369999999</v>
      </c>
      <c r="M14" s="50">
        <v>31.928811809999999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31.07692308</v>
      </c>
      <c r="F15" s="34">
        <v>18.371611470000001</v>
      </c>
      <c r="G15" s="44">
        <v>153.6146531</v>
      </c>
      <c r="H15" s="35">
        <v>-6.1269230769999998</v>
      </c>
      <c r="I15" s="35">
        <v>6.3071776660000003</v>
      </c>
      <c r="J15" s="43">
        <v>-4.221302208</v>
      </c>
      <c r="K15" s="36">
        <v>-6.8769230769999998</v>
      </c>
      <c r="L15" s="35">
        <v>27.90387814</v>
      </c>
      <c r="M15" s="50">
        <v>-21.45612392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20.820512820000001</v>
      </c>
      <c r="F16" s="34">
        <v>49.228854550000001</v>
      </c>
      <c r="G16" s="44">
        <v>163.82502529999999</v>
      </c>
      <c r="H16" s="35">
        <v>-5.420512821</v>
      </c>
      <c r="I16" s="35">
        <v>4.5829095029999998</v>
      </c>
      <c r="J16" s="43">
        <v>15.17924461</v>
      </c>
      <c r="K16" s="36">
        <v>-5.0705128210000003</v>
      </c>
      <c r="L16" s="35">
        <v>52.980577869999998</v>
      </c>
      <c r="M16" s="50">
        <v>-14.69985286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17.256410259999999</v>
      </c>
      <c r="F17" s="34">
        <v>29.30420088</v>
      </c>
      <c r="G17" s="44">
        <v>247.4399655</v>
      </c>
      <c r="H17" s="35">
        <v>-4.0064102559999997</v>
      </c>
      <c r="I17" s="35">
        <v>3.1468841140000001</v>
      </c>
      <c r="J17" s="43">
        <v>-4.2583969450000003</v>
      </c>
      <c r="K17" s="36">
        <v>-5.156410256</v>
      </c>
      <c r="L17" s="35">
        <v>38.465046940000001</v>
      </c>
      <c r="M17" s="50">
        <v>-17.524681470000001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19.179487179999999</v>
      </c>
      <c r="F18" s="34">
        <v>24.783030629999999</v>
      </c>
      <c r="G18" s="44">
        <v>235.5375051</v>
      </c>
      <c r="H18" s="35">
        <v>-4.1294871789999998</v>
      </c>
      <c r="I18" s="35">
        <v>3.6825324739999998</v>
      </c>
      <c r="J18" s="43">
        <v>-2.8646390429999999</v>
      </c>
      <c r="K18" s="36">
        <v>-4.9794871790000004</v>
      </c>
      <c r="L18" s="35">
        <v>34.620135380000001</v>
      </c>
      <c r="M18" s="50">
        <v>-22.73058387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14.641025640000001</v>
      </c>
      <c r="F19" s="34">
        <v>16.838300360000002</v>
      </c>
      <c r="G19" s="44">
        <v>285.06895880000002</v>
      </c>
      <c r="H19" s="35">
        <v>-4.3410256409999999</v>
      </c>
      <c r="I19" s="35">
        <v>0.66098686120000005</v>
      </c>
      <c r="J19" s="43">
        <v>11.385253710000001</v>
      </c>
      <c r="K19" s="36">
        <v>-4.7410256410000002</v>
      </c>
      <c r="L19" s="35">
        <v>23.569732439999999</v>
      </c>
      <c r="M19" s="50">
        <v>8.7603171349999993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16.743589740000001</v>
      </c>
      <c r="F20" s="34">
        <v>54.299702230000001</v>
      </c>
      <c r="G20" s="44">
        <v>182.23904970000001</v>
      </c>
      <c r="H20" s="35">
        <v>-4.3935897439999998</v>
      </c>
      <c r="I20" s="35">
        <v>4.6024113040000003</v>
      </c>
      <c r="J20" s="43">
        <v>13.778400570000001</v>
      </c>
      <c r="K20" s="36">
        <v>-4.343589744</v>
      </c>
      <c r="L20" s="35">
        <v>56.318417199999999</v>
      </c>
      <c r="M20" s="50">
        <v>-13.54184029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11.69230769</v>
      </c>
      <c r="F21" s="34">
        <v>33.739265690000003</v>
      </c>
      <c r="G21" s="44">
        <v>278.25934219999999</v>
      </c>
      <c r="H21" s="35">
        <v>-3.5423076920000001</v>
      </c>
      <c r="I21" s="35">
        <v>0.3659259258</v>
      </c>
      <c r="J21" s="43">
        <v>16.704318369999999</v>
      </c>
      <c r="K21" s="36">
        <v>-3.8423076919999999</v>
      </c>
      <c r="L21" s="35">
        <v>37.884381529999999</v>
      </c>
      <c r="M21" s="50">
        <v>2.6367727560000001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11.87179487</v>
      </c>
      <c r="F22" s="34">
        <v>19.678376419999999</v>
      </c>
      <c r="G22" s="44">
        <v>316.92612659999998</v>
      </c>
      <c r="H22" s="35">
        <v>-4.7217948720000003</v>
      </c>
      <c r="I22" s="35">
        <v>3.3409039200000001</v>
      </c>
      <c r="J22" s="43">
        <v>24.797606699999999</v>
      </c>
      <c r="K22" s="36">
        <v>-5.1217948719999997</v>
      </c>
      <c r="L22" s="35">
        <v>25.466069000000001</v>
      </c>
      <c r="M22" s="50">
        <v>33.336093519999999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31.333333329999999</v>
      </c>
      <c r="F23" s="34">
        <v>24.35600393</v>
      </c>
      <c r="G23" s="44">
        <v>175.14942529999999</v>
      </c>
      <c r="H23" s="35">
        <v>-5.6833333330000002</v>
      </c>
      <c r="I23" s="35">
        <v>5.7614938929999999</v>
      </c>
      <c r="J23" s="43">
        <v>-5.5217635700000001</v>
      </c>
      <c r="K23" s="36">
        <v>-7.233333333</v>
      </c>
      <c r="L23" s="35">
        <v>34.280449789999999</v>
      </c>
      <c r="M23" s="50">
        <v>-19.50454719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16.30769231</v>
      </c>
      <c r="F24" s="34">
        <v>30.14088812</v>
      </c>
      <c r="G24" s="44">
        <v>259.66677060000001</v>
      </c>
      <c r="H24" s="35">
        <v>-4.057692308</v>
      </c>
      <c r="I24" s="35">
        <v>1.6181528119999999</v>
      </c>
      <c r="J24" s="43">
        <v>5.953002787</v>
      </c>
      <c r="K24" s="36">
        <v>-4.6576923079999997</v>
      </c>
      <c r="L24" s="35">
        <v>37.811622530000001</v>
      </c>
      <c r="M24" s="50">
        <v>-12.42277883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17.128205130000001</v>
      </c>
      <c r="F25" s="34">
        <v>18.335873530000001</v>
      </c>
      <c r="G25" s="44">
        <v>277.52746919999998</v>
      </c>
      <c r="H25" s="35">
        <v>-4.9282051280000001</v>
      </c>
      <c r="I25" s="35">
        <v>5.1080326810000001</v>
      </c>
      <c r="J25" s="43">
        <v>-8.5314828790000004</v>
      </c>
      <c r="K25" s="36">
        <v>-5.8282051279999996</v>
      </c>
      <c r="L25" s="35">
        <v>32.11569154</v>
      </c>
      <c r="M25" s="50">
        <v>-7.2715117950000003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14.15384615</v>
      </c>
      <c r="F26" s="34">
        <v>18.281751490000001</v>
      </c>
      <c r="G26" s="44">
        <v>286.48900429999998</v>
      </c>
      <c r="H26" s="35">
        <v>-4.7038461539999998</v>
      </c>
      <c r="I26" s="35">
        <v>2.2951530020000002</v>
      </c>
      <c r="J26" s="43">
        <v>2.281834425</v>
      </c>
      <c r="K26" s="36">
        <v>-5.3538461540000002</v>
      </c>
      <c r="L26" s="35">
        <v>28.50604482</v>
      </c>
      <c r="M26" s="50">
        <v>15.005970169999999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19.974358970000001</v>
      </c>
      <c r="F27" s="34">
        <v>39.588694449999998</v>
      </c>
      <c r="G27" s="44">
        <v>188.89093940000001</v>
      </c>
      <c r="H27" s="35">
        <v>-5.2243589740000003</v>
      </c>
      <c r="I27" s="35">
        <v>2.9072992590000002</v>
      </c>
      <c r="J27" s="43">
        <v>9.8584581159999995</v>
      </c>
      <c r="K27" s="36">
        <v>-5.4243589740000004</v>
      </c>
      <c r="L27" s="35">
        <v>46.100721200000002</v>
      </c>
      <c r="M27" s="50">
        <v>-19.62533835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13.61538462</v>
      </c>
      <c r="F28" s="34">
        <v>23.162565229999998</v>
      </c>
      <c r="G28" s="44">
        <v>293.64605110000002</v>
      </c>
      <c r="H28" s="35">
        <v>-4.115384615</v>
      </c>
      <c r="I28" s="35">
        <v>1.1292105670000001</v>
      </c>
      <c r="J28" s="43">
        <v>15.72771534</v>
      </c>
      <c r="K28" s="36">
        <v>-4.5153846150000003</v>
      </c>
      <c r="L28" s="35">
        <v>30.299575229999999</v>
      </c>
      <c r="M28" s="50">
        <v>7.5058131069999998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23.30769231</v>
      </c>
      <c r="F29" s="34">
        <v>30.506845770000002</v>
      </c>
      <c r="G29" s="44">
        <v>179.77296870000001</v>
      </c>
      <c r="H29" s="35">
        <v>-4.6076923079999998</v>
      </c>
      <c r="I29" s="35">
        <v>2.7158795279999999</v>
      </c>
      <c r="J29" s="43">
        <v>18.241011220000001</v>
      </c>
      <c r="K29" s="36">
        <v>-5.4076923079999997</v>
      </c>
      <c r="L29" s="35">
        <v>39.290335550000002</v>
      </c>
      <c r="M29" s="50">
        <v>-11.053345439999999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19.30769231</v>
      </c>
      <c r="F30" s="34">
        <v>31.767359949999999</v>
      </c>
      <c r="G30" s="44">
        <v>226.4822193</v>
      </c>
      <c r="H30" s="35">
        <v>-4.4076923079999997</v>
      </c>
      <c r="I30" s="35">
        <v>2.9561307609999998</v>
      </c>
      <c r="J30" s="43">
        <v>7.0610801160000003</v>
      </c>
      <c r="K30" s="36">
        <v>-5.057692308</v>
      </c>
      <c r="L30" s="35">
        <v>40.338519349999999</v>
      </c>
      <c r="M30" s="50">
        <v>-20.340786120000001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25.69230769</v>
      </c>
      <c r="F31" s="34">
        <v>35.139417010000003</v>
      </c>
      <c r="G31" s="44">
        <v>144.2537423</v>
      </c>
      <c r="H31" s="35">
        <v>-5.3423076920000003</v>
      </c>
      <c r="I31" s="35">
        <v>4.7602510130000004</v>
      </c>
      <c r="J31" s="43">
        <v>6.9980196750000001</v>
      </c>
      <c r="K31" s="36">
        <v>-5.6423076920000002</v>
      </c>
      <c r="L31" s="35">
        <v>43.984932579999999</v>
      </c>
      <c r="M31" s="50">
        <v>-21.630573340000002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21.30769231</v>
      </c>
      <c r="F32" s="34">
        <v>37.882831179999997</v>
      </c>
      <c r="G32" s="44">
        <v>162.40419829999999</v>
      </c>
      <c r="H32" s="35">
        <v>-5.4076923079999997</v>
      </c>
      <c r="I32" s="35">
        <v>3.2612825490000001</v>
      </c>
      <c r="J32" s="43">
        <v>13.62691317</v>
      </c>
      <c r="K32" s="36">
        <v>-5.0076923080000002</v>
      </c>
      <c r="L32" s="35">
        <v>45.664453709999997</v>
      </c>
      <c r="M32" s="50">
        <v>-18.782523080000001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13.974358970000001</v>
      </c>
      <c r="F33" s="34">
        <v>20.15983288</v>
      </c>
      <c r="G33" s="44">
        <v>291.9176028</v>
      </c>
      <c r="H33" s="35">
        <v>-4.7743589740000001</v>
      </c>
      <c r="I33" s="35">
        <v>1.6821554919999999</v>
      </c>
      <c r="J33" s="43">
        <v>9.9501048379999997</v>
      </c>
      <c r="K33" s="36">
        <v>-5.1743589740000004</v>
      </c>
      <c r="L33" s="35">
        <v>28.213195299999999</v>
      </c>
      <c r="M33" s="50">
        <v>15.75352432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16.820512820000001</v>
      </c>
      <c r="F34" s="34">
        <v>24.765887580000001</v>
      </c>
      <c r="G34" s="44">
        <v>264.96963010000002</v>
      </c>
      <c r="H34" s="35">
        <v>-4.2205128209999998</v>
      </c>
      <c r="I34" s="35">
        <v>1.587871901</v>
      </c>
      <c r="J34" s="43">
        <v>5.0658806270000003</v>
      </c>
      <c r="K34" s="36">
        <v>-4.8205128210000003</v>
      </c>
      <c r="L34" s="35">
        <v>33.204852449999997</v>
      </c>
      <c r="M34" s="50">
        <v>-9.4729379680000001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26.666666670000001</v>
      </c>
      <c r="F35" s="34">
        <v>26.57692767</v>
      </c>
      <c r="G35" s="44">
        <v>162.321517</v>
      </c>
      <c r="H35" s="35">
        <v>-5.1666666670000003</v>
      </c>
      <c r="I35" s="35">
        <v>4.194116008</v>
      </c>
      <c r="J35" s="43">
        <v>11.023685889999999</v>
      </c>
      <c r="K35" s="36">
        <v>-6.3666666669999996</v>
      </c>
      <c r="L35" s="35">
        <v>37.022676359999998</v>
      </c>
      <c r="M35" s="50">
        <v>-14.081662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26.666666670000001</v>
      </c>
      <c r="F36" s="34">
        <v>27.0495895</v>
      </c>
      <c r="G36" s="44">
        <v>179.0689328</v>
      </c>
      <c r="H36" s="35">
        <v>-4.9166666670000003</v>
      </c>
      <c r="I36" s="35">
        <v>4.2804005060000003</v>
      </c>
      <c r="J36" s="43">
        <v>10.06588318</v>
      </c>
      <c r="K36" s="36">
        <v>-6.9666666670000001</v>
      </c>
      <c r="L36" s="35">
        <v>36.523678910000001</v>
      </c>
      <c r="M36" s="50">
        <v>-13.209190810000001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25.641025639999999</v>
      </c>
      <c r="F37" s="34">
        <v>46.064700100000003</v>
      </c>
      <c r="G37" s="44">
        <v>118.604495</v>
      </c>
      <c r="H37" s="35">
        <v>-5.2410256410000002</v>
      </c>
      <c r="I37" s="35">
        <v>7.6402764559999996</v>
      </c>
      <c r="J37" s="43">
        <v>-1.93751487</v>
      </c>
      <c r="K37" s="36">
        <v>-4.8410256409999999</v>
      </c>
      <c r="L37" s="35">
        <v>50.184769750000001</v>
      </c>
      <c r="M37" s="50">
        <v>-19.99361656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24.38461538</v>
      </c>
      <c r="F38" s="34">
        <v>37.435994610000002</v>
      </c>
      <c r="G38" s="44">
        <v>151.89607430000001</v>
      </c>
      <c r="H38" s="35">
        <v>-5.8346153850000002</v>
      </c>
      <c r="I38" s="35">
        <v>4.302199281</v>
      </c>
      <c r="J38" s="43">
        <v>9.6152341329999995</v>
      </c>
      <c r="K38" s="36">
        <v>-5.6846153849999999</v>
      </c>
      <c r="L38" s="35">
        <v>45.4148718</v>
      </c>
      <c r="M38" s="50">
        <v>-20.168359800000001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30.92307692</v>
      </c>
      <c r="F39" s="34">
        <v>23.995179929999999</v>
      </c>
      <c r="G39" s="44">
        <v>120.4030442</v>
      </c>
      <c r="H39" s="35">
        <v>-5.6230769230000002</v>
      </c>
      <c r="I39" s="35">
        <v>6.7388533639999997</v>
      </c>
      <c r="J39" s="43">
        <v>-0.1249895052</v>
      </c>
      <c r="K39" s="36">
        <v>-5.923076923</v>
      </c>
      <c r="L39" s="35">
        <v>34.384980210000002</v>
      </c>
      <c r="M39" s="50">
        <v>-18.94349253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14.23076923</v>
      </c>
      <c r="F40" s="34">
        <v>21.415453979999999</v>
      </c>
      <c r="G40" s="44">
        <v>273.81517669999999</v>
      </c>
      <c r="H40" s="35">
        <v>-3.9307692310000002</v>
      </c>
      <c r="I40" s="35">
        <v>0.7260425788</v>
      </c>
      <c r="J40" s="43">
        <v>12.958273520000001</v>
      </c>
      <c r="K40" s="36">
        <v>-4.3807692310000004</v>
      </c>
      <c r="L40" s="35">
        <v>27.879226129999999</v>
      </c>
      <c r="M40" s="50">
        <v>6.8882400449999999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29.512820510000001</v>
      </c>
      <c r="F41" s="34">
        <v>34.550416900000002</v>
      </c>
      <c r="G41" s="44">
        <v>115.6676264</v>
      </c>
      <c r="H41" s="35">
        <v>-5.3128205130000001</v>
      </c>
      <c r="I41" s="35">
        <v>7.7260743630000004</v>
      </c>
      <c r="J41" s="43">
        <v>-2.9322442149999999</v>
      </c>
      <c r="K41" s="36">
        <v>-5.8128205130000001</v>
      </c>
      <c r="L41" s="35">
        <v>43.617463829999998</v>
      </c>
      <c r="M41" s="50">
        <v>-20.73902769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12.12820513</v>
      </c>
      <c r="F42" s="34">
        <v>46.75300378</v>
      </c>
      <c r="G42" s="44">
        <v>244.08908869999999</v>
      </c>
      <c r="H42" s="35">
        <v>-3.4782051279999999</v>
      </c>
      <c r="I42" s="35">
        <v>1.234288509</v>
      </c>
      <c r="J42" s="43">
        <v>13.16042569</v>
      </c>
      <c r="K42" s="36">
        <v>-3.6782051280000001</v>
      </c>
      <c r="L42" s="35">
        <v>47.252978329999998</v>
      </c>
      <c r="M42" s="50">
        <v>-5.2422260810000001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14.20512821</v>
      </c>
      <c r="F43" s="34">
        <v>28.102553929999999</v>
      </c>
      <c r="G43" s="44">
        <v>254.52170430000001</v>
      </c>
      <c r="H43" s="35">
        <v>-3.8551282050000002</v>
      </c>
      <c r="I43" s="35">
        <v>1.5251759629999999</v>
      </c>
      <c r="J43" s="43">
        <v>0.83931728949999995</v>
      </c>
      <c r="K43" s="36">
        <v>-4.1551282049999996</v>
      </c>
      <c r="L43" s="35">
        <v>35.08081103</v>
      </c>
      <c r="M43" s="50">
        <v>-11.666086140000001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23.84615385</v>
      </c>
      <c r="F44" s="34">
        <v>40.431899440000002</v>
      </c>
      <c r="G44" s="44">
        <v>133.58989550000001</v>
      </c>
      <c r="H44" s="35">
        <v>-5.5461538460000002</v>
      </c>
      <c r="I44" s="35">
        <v>5.7149122380000001</v>
      </c>
      <c r="J44" s="43">
        <v>1.9378321460000001</v>
      </c>
      <c r="K44" s="36">
        <v>-5.346153846</v>
      </c>
      <c r="L44" s="35">
        <v>47.614622130000001</v>
      </c>
      <c r="M44" s="50">
        <v>-18.482226130000001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22.69230769</v>
      </c>
      <c r="F45" s="34">
        <v>40.014072659999997</v>
      </c>
      <c r="G45" s="44">
        <v>164.18381930000001</v>
      </c>
      <c r="H45" s="35">
        <v>-5.442307692</v>
      </c>
      <c r="I45" s="35">
        <v>3.9223960340000001</v>
      </c>
      <c r="J45" s="43">
        <v>14.170730320000001</v>
      </c>
      <c r="K45" s="36">
        <v>-5.442307692</v>
      </c>
      <c r="L45" s="35">
        <v>47.72998862</v>
      </c>
      <c r="M45" s="50">
        <v>-18.424183209999999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16.84615385</v>
      </c>
      <c r="F46" s="34">
        <v>21.180970510000002</v>
      </c>
      <c r="G46" s="44">
        <v>274.50790890000002</v>
      </c>
      <c r="H46" s="35">
        <v>-4.2461538460000003</v>
      </c>
      <c r="I46" s="35">
        <v>4.1162341749999998</v>
      </c>
      <c r="J46" s="43">
        <v>-5.4379435039999997</v>
      </c>
      <c r="K46" s="36">
        <v>-5.1961538459999996</v>
      </c>
      <c r="L46" s="35">
        <v>33.148529689999997</v>
      </c>
      <c r="M46" s="50">
        <v>-1.850123043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14.974358970000001</v>
      </c>
      <c r="F47" s="34">
        <v>19.685857479999999</v>
      </c>
      <c r="G47" s="44">
        <v>279.94173769999998</v>
      </c>
      <c r="H47" s="35">
        <v>-4.3743589739999997</v>
      </c>
      <c r="I47" s="35">
        <v>3.7488656119999999</v>
      </c>
      <c r="J47" s="43">
        <v>-4.1966190020000003</v>
      </c>
      <c r="K47" s="36">
        <v>-4.9243589740000004</v>
      </c>
      <c r="L47" s="35">
        <v>31.81248828</v>
      </c>
      <c r="M47" s="50">
        <v>4.0201580220000004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24.102564099999999</v>
      </c>
      <c r="F48" s="34">
        <v>22.28424571</v>
      </c>
      <c r="G48" s="44">
        <v>228.46133259999999</v>
      </c>
      <c r="H48" s="35">
        <v>-5.1025641029999997</v>
      </c>
      <c r="I48" s="35">
        <v>4.2283786479999996</v>
      </c>
      <c r="J48" s="43">
        <v>-0.46352696999999998</v>
      </c>
      <c r="K48" s="36">
        <v>-6.1025641029999997</v>
      </c>
      <c r="L48" s="35">
        <v>32.520414989999999</v>
      </c>
      <c r="M48" s="50">
        <v>-25.79166094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13.641025640000001</v>
      </c>
      <c r="F49" s="34">
        <v>16.76557013</v>
      </c>
      <c r="G49" s="44">
        <v>292.70756280000001</v>
      </c>
      <c r="H49" s="35">
        <v>-4.9910256410000002</v>
      </c>
      <c r="I49" s="35">
        <v>2.4213802699999998</v>
      </c>
      <c r="J49" s="43">
        <v>6.2992140890000003</v>
      </c>
      <c r="K49" s="36">
        <v>-5.1910256410000004</v>
      </c>
      <c r="L49" s="35">
        <v>26.48485483</v>
      </c>
      <c r="M49" s="50">
        <v>22.245647559999998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27.948717949999999</v>
      </c>
      <c r="F50" s="34">
        <v>35.037619220000003</v>
      </c>
      <c r="G50" s="44">
        <v>128.02435879999999</v>
      </c>
      <c r="H50" s="35">
        <v>-5.4487179489999997</v>
      </c>
      <c r="I50" s="35">
        <v>6.2438814970000003</v>
      </c>
      <c r="J50" s="43">
        <v>1.3394123179999999</v>
      </c>
      <c r="K50" s="36">
        <v>-5.9487179489999997</v>
      </c>
      <c r="L50" s="35">
        <v>43.548973070000002</v>
      </c>
      <c r="M50" s="50">
        <v>-20.879786379999999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14.051282049999999</v>
      </c>
      <c r="F51" s="34">
        <v>40.249281959999998</v>
      </c>
      <c r="G51" s="44">
        <v>241.41909870000001</v>
      </c>
      <c r="H51" s="35">
        <v>-3.4012820509999999</v>
      </c>
      <c r="I51" s="35">
        <v>1.630252002</v>
      </c>
      <c r="J51" s="43">
        <v>6.9990592749999996</v>
      </c>
      <c r="K51" s="36">
        <v>-4.5512820510000003</v>
      </c>
      <c r="L51" s="35">
        <v>43.808072590000002</v>
      </c>
      <c r="M51" s="50">
        <v>-14.47545536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18.897435900000001</v>
      </c>
      <c r="F52" s="34">
        <v>37.139593169999998</v>
      </c>
      <c r="G52" s="44">
        <v>182.21376509999999</v>
      </c>
      <c r="H52" s="35">
        <v>-4.9974358969999999</v>
      </c>
      <c r="I52" s="35">
        <v>2.730126141</v>
      </c>
      <c r="J52" s="43">
        <v>9.5566697069999993</v>
      </c>
      <c r="K52" s="36">
        <v>-5.2974358969999997</v>
      </c>
      <c r="L52" s="35">
        <v>44.706168130000002</v>
      </c>
      <c r="M52" s="50">
        <v>-18.153130440000002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12.487179490000001</v>
      </c>
      <c r="F53" s="34">
        <v>19.62103922</v>
      </c>
      <c r="G53" s="44">
        <v>322.10664609999998</v>
      </c>
      <c r="H53" s="35">
        <v>-4.5871794870000002</v>
      </c>
      <c r="I53" s="35">
        <v>3.2349712180000001</v>
      </c>
      <c r="J53" s="43">
        <v>17.187219280000001</v>
      </c>
      <c r="K53" s="36">
        <v>-4.9871794869999997</v>
      </c>
      <c r="L53" s="35">
        <v>27.618636209999998</v>
      </c>
      <c r="M53" s="50">
        <v>23.852871610000001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26.333333329999999</v>
      </c>
      <c r="F54" s="34">
        <v>33.09290558</v>
      </c>
      <c r="G54" s="44">
        <v>151.19647699999999</v>
      </c>
      <c r="H54" s="35">
        <v>-5.0333333329999999</v>
      </c>
      <c r="I54" s="35">
        <v>4.7243502959999999</v>
      </c>
      <c r="J54" s="43">
        <v>11.837184649999999</v>
      </c>
      <c r="K54" s="36">
        <v>-6.0833333329999997</v>
      </c>
      <c r="L54" s="35">
        <v>42.675929959999998</v>
      </c>
      <c r="M54" s="50">
        <v>-17.756489720000001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14.61538462</v>
      </c>
      <c r="F55" s="34">
        <v>19.189310169999999</v>
      </c>
      <c r="G55" s="44">
        <v>281.77596299999999</v>
      </c>
      <c r="H55" s="35">
        <v>-4.9653846149999996</v>
      </c>
      <c r="I55" s="35">
        <v>3.8183602310000002</v>
      </c>
      <c r="J55" s="43">
        <v>-1.493584298</v>
      </c>
      <c r="K55" s="36">
        <v>-5.3153846150000001</v>
      </c>
      <c r="L55" s="35">
        <v>31.42152252</v>
      </c>
      <c r="M55" s="50">
        <v>12.136334639999999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20.743589740000001</v>
      </c>
      <c r="F56" s="34">
        <v>32.947668470000004</v>
      </c>
      <c r="G56" s="44">
        <v>223.85700739999999</v>
      </c>
      <c r="H56" s="35">
        <v>-4.4935897440000003</v>
      </c>
      <c r="I56" s="35">
        <v>3.921554365</v>
      </c>
      <c r="J56" s="43">
        <v>7.1773142820000002</v>
      </c>
      <c r="K56" s="36">
        <v>-5.843589744</v>
      </c>
      <c r="L56" s="35">
        <v>41.927373690000003</v>
      </c>
      <c r="M56" s="50">
        <v>-19.720060400000001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13.974358970000001</v>
      </c>
      <c r="F57" s="34">
        <v>19.46755052</v>
      </c>
      <c r="G57" s="44">
        <v>297.78772120000002</v>
      </c>
      <c r="H57" s="35">
        <v>-4.9743589740000003</v>
      </c>
      <c r="I57" s="35">
        <v>1.996388858</v>
      </c>
      <c r="J57" s="43">
        <v>21.193785460000001</v>
      </c>
      <c r="K57" s="36">
        <v>-5.7243589740000003</v>
      </c>
      <c r="L57" s="35">
        <v>24.982914869999998</v>
      </c>
      <c r="M57" s="50">
        <v>27.911026320000001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28.61538462</v>
      </c>
      <c r="F58" s="34">
        <v>26.25916951</v>
      </c>
      <c r="G58" s="44">
        <v>138.62880730000001</v>
      </c>
      <c r="H58" s="35">
        <v>-5.4153846149999998</v>
      </c>
      <c r="I58" s="35">
        <v>5.7341298839999997</v>
      </c>
      <c r="J58" s="43">
        <v>5.3740744850000004</v>
      </c>
      <c r="K58" s="36">
        <v>-5.6653846149999998</v>
      </c>
      <c r="L58" s="35">
        <v>36.780058459999999</v>
      </c>
      <c r="M58" s="50">
        <v>-14.024741840000001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15.07692308</v>
      </c>
      <c r="F59" s="34">
        <v>17.891867959999999</v>
      </c>
      <c r="G59" s="44">
        <v>276.6726468</v>
      </c>
      <c r="H59" s="35">
        <v>-4.1769230769999997</v>
      </c>
      <c r="I59" s="35">
        <v>0.84962565099999998</v>
      </c>
      <c r="J59" s="43">
        <v>7.3646533319999996</v>
      </c>
      <c r="K59" s="36">
        <v>-4.6269230769999998</v>
      </c>
      <c r="L59" s="35">
        <v>25.550645410000001</v>
      </c>
      <c r="M59" s="50">
        <v>2.9731917160000001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15.974358970000001</v>
      </c>
      <c r="F60" s="34">
        <v>23.701636730000001</v>
      </c>
      <c r="G60" s="44">
        <v>265.59688089999997</v>
      </c>
      <c r="H60" s="35">
        <v>-3.674358974</v>
      </c>
      <c r="I60" s="35">
        <v>0.89519020469999999</v>
      </c>
      <c r="J60" s="43">
        <v>-0.96181138590000004</v>
      </c>
      <c r="K60" s="36">
        <v>-4.3243589739999999</v>
      </c>
      <c r="L60" s="35">
        <v>30.833908520000001</v>
      </c>
      <c r="M60" s="50">
        <v>-11.40800318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20.487179489999999</v>
      </c>
      <c r="F61" s="34">
        <v>19.254741670000001</v>
      </c>
      <c r="G61" s="44">
        <v>259.28275680000002</v>
      </c>
      <c r="H61" s="35">
        <v>-4.9371794869999999</v>
      </c>
      <c r="I61" s="35">
        <v>3.6134956360000001</v>
      </c>
      <c r="J61" s="43">
        <v>-7.2188610669999997</v>
      </c>
      <c r="K61" s="36">
        <v>-5.7371794869999997</v>
      </c>
      <c r="L61" s="35">
        <v>30.529257009999998</v>
      </c>
      <c r="M61" s="50">
        <v>-11.424309109999999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15.641025640000001</v>
      </c>
      <c r="F62" s="34">
        <v>29.978194850000001</v>
      </c>
      <c r="G62" s="44">
        <v>255.45207239999999</v>
      </c>
      <c r="H62" s="35">
        <v>-3.691025641</v>
      </c>
      <c r="I62" s="35">
        <v>1.893657264</v>
      </c>
      <c r="J62" s="43">
        <v>-0.81594685629999997</v>
      </c>
      <c r="K62" s="36">
        <v>-4.1410256409999997</v>
      </c>
      <c r="L62" s="35">
        <v>37.296614320000003</v>
      </c>
      <c r="M62" s="50">
        <v>-20.375793089999998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21.61538462</v>
      </c>
      <c r="F63" s="34">
        <v>48.364992729999997</v>
      </c>
      <c r="G63" s="44">
        <v>148.2329738</v>
      </c>
      <c r="H63" s="35">
        <v>-5.7153846149999996</v>
      </c>
      <c r="I63" s="35">
        <v>5.8290281149999998</v>
      </c>
      <c r="J63" s="43">
        <v>9.7757214720000007</v>
      </c>
      <c r="K63" s="36">
        <v>-5.115384615</v>
      </c>
      <c r="L63" s="35">
        <v>51.79797696</v>
      </c>
      <c r="M63" s="50">
        <v>-16.768523680000001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14.256410259999999</v>
      </c>
      <c r="F64" s="34">
        <v>17.58989867</v>
      </c>
      <c r="G64" s="44">
        <v>297.9148715</v>
      </c>
      <c r="H64" s="35">
        <v>-4.9564102559999998</v>
      </c>
      <c r="I64" s="35">
        <v>2.101756296</v>
      </c>
      <c r="J64" s="43">
        <v>13.236416289999999</v>
      </c>
      <c r="K64" s="36">
        <v>-5.4564102559999998</v>
      </c>
      <c r="L64" s="35">
        <v>25.745368110000001</v>
      </c>
      <c r="M64" s="50">
        <v>23.83321376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21.410256409999999</v>
      </c>
      <c r="F65" s="34">
        <v>27.820060389999998</v>
      </c>
      <c r="G65" s="44">
        <v>219.516445</v>
      </c>
      <c r="H65" s="35">
        <v>-4.3602564099999999</v>
      </c>
      <c r="I65" s="35">
        <v>4.3361810289999996</v>
      </c>
      <c r="J65" s="43">
        <v>2.7332402400000002</v>
      </c>
      <c r="K65" s="36">
        <v>-5.7102564100000004</v>
      </c>
      <c r="L65" s="35">
        <v>37.377522429999999</v>
      </c>
      <c r="M65" s="50">
        <v>-21.567470759999999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12.743589740000001</v>
      </c>
      <c r="F66" s="34">
        <v>21.950368340000001</v>
      </c>
      <c r="G66" s="44">
        <v>322.8183214</v>
      </c>
      <c r="H66" s="35">
        <v>-4.3935897439999998</v>
      </c>
      <c r="I66" s="35">
        <v>2.491210331</v>
      </c>
      <c r="J66" s="43">
        <v>13.66292941</v>
      </c>
      <c r="K66" s="36">
        <v>-4.6935897439999996</v>
      </c>
      <c r="L66" s="35">
        <v>30.324273739999999</v>
      </c>
      <c r="M66" s="50">
        <v>16.934799099999999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16.512820510000001</v>
      </c>
      <c r="F67" s="34">
        <v>19.396062220000001</v>
      </c>
      <c r="G67" s="44">
        <v>274.73880439999999</v>
      </c>
      <c r="H67" s="35">
        <v>-3.712820513</v>
      </c>
      <c r="I67" s="35">
        <v>0.77521187459999996</v>
      </c>
      <c r="J67" s="43">
        <v>3.840494015</v>
      </c>
      <c r="K67" s="36">
        <v>-4.612820513</v>
      </c>
      <c r="L67" s="35">
        <v>27.861656629999999</v>
      </c>
      <c r="M67" s="50">
        <v>-7.9299058220000003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23.897435900000001</v>
      </c>
      <c r="F68" s="34">
        <v>41.90427012</v>
      </c>
      <c r="G68" s="44">
        <v>119.8321353</v>
      </c>
      <c r="H68" s="35">
        <v>-4.8474358970000004</v>
      </c>
      <c r="I68" s="35">
        <v>10.47866702</v>
      </c>
      <c r="J68" s="43">
        <v>-5.2000382959999998</v>
      </c>
      <c r="K68" s="36">
        <v>-4.2474358969999999</v>
      </c>
      <c r="L68" s="35">
        <v>47.739909599999997</v>
      </c>
      <c r="M68" s="50">
        <v>-22.116115659999998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19.23076923</v>
      </c>
      <c r="F69" s="34">
        <v>19.408743250000001</v>
      </c>
      <c r="G69" s="44">
        <v>269.56353050000001</v>
      </c>
      <c r="H69" s="35">
        <v>-4.3307692309999997</v>
      </c>
      <c r="I69" s="35">
        <v>4.2991909420000001</v>
      </c>
      <c r="J69" s="43">
        <v>-13.785923220000001</v>
      </c>
      <c r="K69" s="36">
        <v>-5.8307692309999997</v>
      </c>
      <c r="L69" s="35">
        <v>31.50126032</v>
      </c>
      <c r="M69" s="50">
        <v>-14.76865033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12.53846154</v>
      </c>
      <c r="F70" s="34">
        <v>18.954587100000001</v>
      </c>
      <c r="G70" s="44">
        <v>310.25212720000002</v>
      </c>
      <c r="H70" s="35">
        <v>-4.8884615379999996</v>
      </c>
      <c r="I70" s="35">
        <v>1.986497757</v>
      </c>
      <c r="J70" s="43">
        <v>21.96404471</v>
      </c>
      <c r="K70" s="36">
        <v>-5.038461538</v>
      </c>
      <c r="L70" s="35">
        <v>25.20856788</v>
      </c>
      <c r="M70" s="50">
        <v>24.84753087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24.358974360000001</v>
      </c>
      <c r="F71" s="34">
        <v>37.85389181</v>
      </c>
      <c r="G71" s="44">
        <v>163.00207019999999</v>
      </c>
      <c r="H71" s="35">
        <v>-4.9589743589999999</v>
      </c>
      <c r="I71" s="35">
        <v>3.820290698</v>
      </c>
      <c r="J71" s="43">
        <v>15.59254658</v>
      </c>
      <c r="K71" s="36">
        <v>-5.5589743589999996</v>
      </c>
      <c r="L71" s="35">
        <v>45.443732679999997</v>
      </c>
      <c r="M71" s="50">
        <v>-15.13597433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29.487179489999999</v>
      </c>
      <c r="F72" s="34">
        <v>23.79690518</v>
      </c>
      <c r="G72" s="44">
        <v>193.67060989999999</v>
      </c>
      <c r="H72" s="35">
        <v>-5.5371794870000004</v>
      </c>
      <c r="I72" s="35">
        <v>5.2984195319999996</v>
      </c>
      <c r="J72" s="43">
        <v>-6.1429671040000002</v>
      </c>
      <c r="K72" s="36">
        <v>-7.3371794870000002</v>
      </c>
      <c r="L72" s="35">
        <v>32.984049089999999</v>
      </c>
      <c r="M72" s="50">
        <v>-18.980948130000002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15.20512821</v>
      </c>
      <c r="F73" s="34">
        <v>17.566743120000002</v>
      </c>
      <c r="G73" s="44">
        <v>291.88172059999999</v>
      </c>
      <c r="H73" s="35">
        <v>-4.1551282049999996</v>
      </c>
      <c r="I73" s="35">
        <v>1.2415675820000001</v>
      </c>
      <c r="J73" s="43">
        <v>5.9101233349999998</v>
      </c>
      <c r="K73" s="36">
        <v>-4.7051282050000003</v>
      </c>
      <c r="L73" s="35">
        <v>26.140379020000001</v>
      </c>
      <c r="M73" s="50">
        <v>6.8935974839999998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24.61538462</v>
      </c>
      <c r="F74" s="34">
        <v>29.762100019999998</v>
      </c>
      <c r="G74" s="44">
        <v>208.95724569999999</v>
      </c>
      <c r="H74" s="35">
        <v>-5.0153846150000003</v>
      </c>
      <c r="I74" s="35">
        <v>4.2877774290000001</v>
      </c>
      <c r="J74" s="43">
        <v>7.6803374609999997</v>
      </c>
      <c r="K74" s="36">
        <v>-5.6653846149999998</v>
      </c>
      <c r="L74" s="35">
        <v>39.180537610000002</v>
      </c>
      <c r="M74" s="50">
        <v>-15.244428600000001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17.30769231</v>
      </c>
      <c r="F75" s="34">
        <v>35.016208110000001</v>
      </c>
      <c r="G75" s="44">
        <v>240.167643</v>
      </c>
      <c r="H75" s="35">
        <v>-3.6576923080000001</v>
      </c>
      <c r="I75" s="35">
        <v>3.4710126529999998</v>
      </c>
      <c r="J75" s="43">
        <v>-1.0483251849999999</v>
      </c>
      <c r="K75" s="36">
        <v>-4.9576923080000004</v>
      </c>
      <c r="L75" s="35">
        <v>42.885816920000003</v>
      </c>
      <c r="M75" s="50">
        <v>-20.576935020000001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19.717948719999999</v>
      </c>
      <c r="F76" s="34">
        <v>39.470392320000002</v>
      </c>
      <c r="G76" s="44">
        <v>183.1444501</v>
      </c>
      <c r="H76" s="35">
        <v>-5.2179487179999997</v>
      </c>
      <c r="I76" s="35">
        <v>3.0682341549999999</v>
      </c>
      <c r="J76" s="43">
        <v>9.9543938230000002</v>
      </c>
      <c r="K76" s="36">
        <v>-5.8179487180000002</v>
      </c>
      <c r="L76" s="35">
        <v>46.185918229999999</v>
      </c>
      <c r="M76" s="50">
        <v>-18.94608135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27.897435900000001</v>
      </c>
      <c r="F77" s="34">
        <v>25.995752920000001</v>
      </c>
      <c r="G77" s="44">
        <v>207.62845669999999</v>
      </c>
      <c r="H77" s="35">
        <v>-5.7974358969999997</v>
      </c>
      <c r="I77" s="35">
        <v>5.3374849170000003</v>
      </c>
      <c r="J77" s="43">
        <v>-5.1094842189999996</v>
      </c>
      <c r="K77" s="36">
        <v>-6.9974358969999999</v>
      </c>
      <c r="L77" s="35">
        <v>35.327795109999997</v>
      </c>
      <c r="M77" s="50">
        <v>-21.37035951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17.410256409999999</v>
      </c>
      <c r="F78" s="34">
        <v>22.474884329999998</v>
      </c>
      <c r="G78" s="44">
        <v>264.76226539999999</v>
      </c>
      <c r="H78" s="35">
        <v>-4.1602564099999997</v>
      </c>
      <c r="I78" s="35">
        <v>3.1348306579999998</v>
      </c>
      <c r="J78" s="43">
        <v>-2.1941064770000001</v>
      </c>
      <c r="K78" s="36">
        <v>-4.8602564099999999</v>
      </c>
      <c r="L78" s="35">
        <v>32.646479309999997</v>
      </c>
      <c r="M78" s="50">
        <v>-6.6632370950000004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16.92307692</v>
      </c>
      <c r="F79" s="34">
        <v>41.039543100000003</v>
      </c>
      <c r="G79" s="44">
        <v>207.65515009999999</v>
      </c>
      <c r="H79" s="35">
        <v>-4.4730769229999998</v>
      </c>
      <c r="I79" s="35">
        <v>2.191469814</v>
      </c>
      <c r="J79" s="43">
        <v>8.186804081</v>
      </c>
      <c r="K79" s="36">
        <v>-4.7230769229999998</v>
      </c>
      <c r="L79" s="35">
        <v>46.227180429999997</v>
      </c>
      <c r="M79" s="50">
        <v>-18.36941371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31.666666670000001</v>
      </c>
      <c r="F80" s="34">
        <v>20.766019190000002</v>
      </c>
      <c r="G80" s="44">
        <v>171.0990755</v>
      </c>
      <c r="H80" s="35">
        <v>-6.2166666670000001</v>
      </c>
      <c r="I80" s="35">
        <v>5.8194927849999996</v>
      </c>
      <c r="J80" s="43">
        <v>-5.3167928059999996</v>
      </c>
      <c r="K80" s="36">
        <v>-6.9666666670000001</v>
      </c>
      <c r="L80" s="35">
        <v>30.996202629999999</v>
      </c>
      <c r="M80" s="50">
        <v>-24.854933989999999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15.512820509999999</v>
      </c>
      <c r="F81" s="34">
        <v>33.964927039999999</v>
      </c>
      <c r="G81" s="44">
        <v>239.97170120000001</v>
      </c>
      <c r="H81" s="35">
        <v>-3.862820513</v>
      </c>
      <c r="I81" s="35">
        <v>1.9103397049999999</v>
      </c>
      <c r="J81" s="43">
        <v>-0.80390472489999998</v>
      </c>
      <c r="K81" s="36">
        <v>-4.6628205129999998</v>
      </c>
      <c r="L81" s="35">
        <v>39.202356590000001</v>
      </c>
      <c r="M81" s="50">
        <v>-21.959159549999999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21.666666670000001</v>
      </c>
      <c r="F82" s="34">
        <v>21.406277880000001</v>
      </c>
      <c r="G82" s="44">
        <v>241.8355583</v>
      </c>
      <c r="H82" s="35">
        <v>-4.9666666670000001</v>
      </c>
      <c r="I82" s="35">
        <v>4.0212439240000002</v>
      </c>
      <c r="J82" s="43">
        <v>-7.9438245780000001</v>
      </c>
      <c r="K82" s="36">
        <v>-5.8166666669999998</v>
      </c>
      <c r="L82" s="35">
        <v>31.94456508</v>
      </c>
      <c r="M82" s="50">
        <v>-25.557482270000001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16.92307692</v>
      </c>
      <c r="F83" s="34">
        <v>33.370442410000003</v>
      </c>
      <c r="G83" s="44">
        <v>225.88826119999999</v>
      </c>
      <c r="H83" s="35">
        <v>-3.9730769229999998</v>
      </c>
      <c r="I83" s="35">
        <v>2.316774058</v>
      </c>
      <c r="J83" s="43">
        <v>3.2284797269999999</v>
      </c>
      <c r="K83" s="36">
        <v>-4.673076923</v>
      </c>
      <c r="L83" s="35">
        <v>39.638246029999998</v>
      </c>
      <c r="M83" s="50">
        <v>-23.3603068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17.92307692</v>
      </c>
      <c r="F84" s="34">
        <v>23.521897339999999</v>
      </c>
      <c r="G84" s="44">
        <v>255.07253750000001</v>
      </c>
      <c r="H84" s="35">
        <v>-4.2230769229999998</v>
      </c>
      <c r="I84" s="35">
        <v>2.528122019</v>
      </c>
      <c r="J84" s="43">
        <v>-3.3865572209999999</v>
      </c>
      <c r="K84" s="36">
        <v>-5.0230769229999996</v>
      </c>
      <c r="L84" s="35">
        <v>33.77823265</v>
      </c>
      <c r="M84" s="50">
        <v>-12.561551209999999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25.820512820000001</v>
      </c>
      <c r="F85" s="34">
        <v>28.776868090000001</v>
      </c>
      <c r="G85" s="44">
        <v>193.34956969999999</v>
      </c>
      <c r="H85" s="35">
        <v>-5.420512821</v>
      </c>
      <c r="I85" s="35">
        <v>3.9781799019999999</v>
      </c>
      <c r="J85" s="43">
        <v>9.7382749109999995</v>
      </c>
      <c r="K85" s="36">
        <v>-6.4705128209999998</v>
      </c>
      <c r="L85" s="35">
        <v>37.71794946</v>
      </c>
      <c r="M85" s="50">
        <v>-12.516313739999999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22.282051280000001</v>
      </c>
      <c r="F86" s="34">
        <v>36.742252690000001</v>
      </c>
      <c r="G86" s="44">
        <v>185.19803970000001</v>
      </c>
      <c r="H86" s="35">
        <v>-5.0320512820000003</v>
      </c>
      <c r="I86" s="35">
        <v>2.9636200339999998</v>
      </c>
      <c r="J86" s="43">
        <v>15.074548139999999</v>
      </c>
      <c r="K86" s="36">
        <v>-5.3320512820000001</v>
      </c>
      <c r="L86" s="35">
        <v>44.189269009999997</v>
      </c>
      <c r="M86" s="50">
        <v>-16.155423639999999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20.69230769</v>
      </c>
      <c r="F87" s="34">
        <v>30.000551659999999</v>
      </c>
      <c r="G87" s="44">
        <v>205.84956450000001</v>
      </c>
      <c r="H87" s="35">
        <v>-4.192307692</v>
      </c>
      <c r="I87" s="35">
        <v>3.1525439629999998</v>
      </c>
      <c r="J87" s="43">
        <v>15.40652113</v>
      </c>
      <c r="K87" s="36">
        <v>-5.942307692</v>
      </c>
      <c r="L87" s="35">
        <v>39.35157341</v>
      </c>
      <c r="M87" s="50">
        <v>-15.408538849999999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16.333333329999999</v>
      </c>
      <c r="F88" s="34">
        <v>30.863428849999998</v>
      </c>
      <c r="G88" s="44">
        <v>247.41760579999999</v>
      </c>
      <c r="H88" s="35">
        <v>-4.1333333330000004</v>
      </c>
      <c r="I88" s="35">
        <v>2.48450244</v>
      </c>
      <c r="J88" s="43">
        <v>5.469025201</v>
      </c>
      <c r="K88" s="36">
        <v>-4.5833333329999997</v>
      </c>
      <c r="L88" s="35">
        <v>38.508555819999998</v>
      </c>
      <c r="M88" s="50">
        <v>-17.8234043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27.641025639999999</v>
      </c>
      <c r="F89" s="34">
        <v>32.435906289999998</v>
      </c>
      <c r="G89" s="44">
        <v>140.0003107</v>
      </c>
      <c r="H89" s="35">
        <v>-5.1910256410000004</v>
      </c>
      <c r="I89" s="35">
        <v>5.4548321990000002</v>
      </c>
      <c r="J89" s="43">
        <v>8.1604393250000005</v>
      </c>
      <c r="K89" s="36">
        <v>-5.9410256410000004</v>
      </c>
      <c r="L89" s="35">
        <v>42.1524462</v>
      </c>
      <c r="M89" s="50">
        <v>-16.925197260000001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12.66666667</v>
      </c>
      <c r="F90" s="34">
        <v>30.822724269999998</v>
      </c>
      <c r="G90" s="44">
        <v>248.96537190000001</v>
      </c>
      <c r="H90" s="35">
        <v>-3.766666667</v>
      </c>
      <c r="I90" s="35">
        <v>1.0055786870000001</v>
      </c>
      <c r="J90" s="43">
        <v>6.9764981160000001</v>
      </c>
      <c r="K90" s="36">
        <v>-4.1166666669999996</v>
      </c>
      <c r="L90" s="35">
        <v>36.09679964</v>
      </c>
      <c r="M90" s="50">
        <v>-5.943987066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21.897435900000001</v>
      </c>
      <c r="F91" s="34">
        <v>48.186594939999999</v>
      </c>
      <c r="G91" s="44">
        <v>133.00748530000001</v>
      </c>
      <c r="H91" s="35">
        <v>-5.2474358969999999</v>
      </c>
      <c r="I91" s="35">
        <v>7.3581771140000001</v>
      </c>
      <c r="J91" s="43">
        <v>2.3162506970000001</v>
      </c>
      <c r="K91" s="36">
        <v>-5.3474358970000004</v>
      </c>
      <c r="L91" s="35">
        <v>51.371579769999997</v>
      </c>
      <c r="M91" s="50">
        <v>-16.736734800000001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15.69230769</v>
      </c>
      <c r="F92" s="34">
        <v>20.040590630000001</v>
      </c>
      <c r="G92" s="44">
        <v>279.48826389999999</v>
      </c>
      <c r="H92" s="35">
        <v>-4.4923076919999998</v>
      </c>
      <c r="I92" s="35">
        <v>3.1232799920000001</v>
      </c>
      <c r="J92" s="43">
        <v>1.5335928489999999</v>
      </c>
      <c r="K92" s="36">
        <v>-4.9923076919999998</v>
      </c>
      <c r="L92" s="35">
        <v>31.134776819999999</v>
      </c>
      <c r="M92" s="50">
        <v>5.7656709719999997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27.794871789999998</v>
      </c>
      <c r="F93" s="34">
        <v>25.733533659999999</v>
      </c>
      <c r="G93" s="44">
        <v>167.73196759999999</v>
      </c>
      <c r="H93" s="35">
        <v>-5.2948717949999997</v>
      </c>
      <c r="I93" s="35">
        <v>4.8646330879999997</v>
      </c>
      <c r="J93" s="43">
        <v>5.4166558279999997</v>
      </c>
      <c r="K93" s="36">
        <v>-6.8948717950000002</v>
      </c>
      <c r="L93" s="35">
        <v>36.001545720000003</v>
      </c>
      <c r="M93" s="50">
        <v>-16.069485650000001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30.410256409999999</v>
      </c>
      <c r="F94" s="34">
        <v>16.449065579999999</v>
      </c>
      <c r="G94" s="44">
        <v>145.56436880000001</v>
      </c>
      <c r="H94" s="35">
        <v>-5.81025641</v>
      </c>
      <c r="I94" s="35">
        <v>6.1057571560000001</v>
      </c>
      <c r="J94" s="43">
        <v>-0.63836885779999997</v>
      </c>
      <c r="K94" s="36">
        <v>-6.7102564100000004</v>
      </c>
      <c r="L94" s="35">
        <v>27.060882299999999</v>
      </c>
      <c r="M94" s="50">
        <v>-19.545078459999999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25.897435900000001</v>
      </c>
      <c r="F95" s="34">
        <v>26.845302629999999</v>
      </c>
      <c r="G95" s="44">
        <v>215.6362704</v>
      </c>
      <c r="H95" s="35">
        <v>-5.3974358970000003</v>
      </c>
      <c r="I95" s="35">
        <v>5.0988807190000003</v>
      </c>
      <c r="J95" s="43">
        <v>-2.8449657340000001</v>
      </c>
      <c r="K95" s="36">
        <v>-6.3474358970000004</v>
      </c>
      <c r="L95" s="35">
        <v>36.63573985</v>
      </c>
      <c r="M95" s="50">
        <v>-22.714819089999999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16.564102559999998</v>
      </c>
      <c r="F96" s="34">
        <v>43.118076809999998</v>
      </c>
      <c r="G96" s="44">
        <v>208.93265049999999</v>
      </c>
      <c r="H96" s="35">
        <v>-4.8141025639999997</v>
      </c>
      <c r="I96" s="35">
        <v>2.5170674200000001</v>
      </c>
      <c r="J96" s="43">
        <v>3.7384494799999999</v>
      </c>
      <c r="K96" s="36">
        <v>-4.9641025640000001</v>
      </c>
      <c r="L96" s="35">
        <v>47.365330110000002</v>
      </c>
      <c r="M96" s="50">
        <v>-23.886486340000001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25.102564099999999</v>
      </c>
      <c r="F97" s="34">
        <v>44.007627929999998</v>
      </c>
      <c r="G97" s="44">
        <v>111.48054740000001</v>
      </c>
      <c r="H97" s="35">
        <v>-4.7525641030000001</v>
      </c>
      <c r="I97" s="35">
        <v>9.4732155210000002</v>
      </c>
      <c r="J97" s="43">
        <v>-4.2058101189999997</v>
      </c>
      <c r="K97" s="36">
        <v>-4.3525641029999997</v>
      </c>
      <c r="L97" s="35">
        <v>49.122457539999999</v>
      </c>
      <c r="M97" s="50">
        <v>-20.671045490000001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22.38461538</v>
      </c>
      <c r="F98" s="34">
        <v>45.075582699999998</v>
      </c>
      <c r="G98" s="44">
        <v>125.8924779</v>
      </c>
      <c r="H98" s="35">
        <v>-5.0846153850000002</v>
      </c>
      <c r="I98" s="35">
        <v>8.6863284059999994</v>
      </c>
      <c r="J98" s="43">
        <v>-1.9652338600000001</v>
      </c>
      <c r="K98" s="36">
        <v>-4.7846153850000004</v>
      </c>
      <c r="L98" s="35">
        <v>49.027776330000002</v>
      </c>
      <c r="M98" s="50">
        <v>-18.652451370000001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11.30769231</v>
      </c>
      <c r="F99" s="34">
        <v>38.143766499999998</v>
      </c>
      <c r="G99" s="44">
        <v>253.90465470000001</v>
      </c>
      <c r="H99" s="35">
        <v>-3.2076923079999999</v>
      </c>
      <c r="I99" s="35">
        <v>0.49355115649999998</v>
      </c>
      <c r="J99" s="43">
        <v>16.950350029999999</v>
      </c>
      <c r="K99" s="36">
        <v>-3.6576923080000001</v>
      </c>
      <c r="L99" s="35">
        <v>40.383898160000001</v>
      </c>
      <c r="M99" s="50">
        <v>-1.9314398669999999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30.07692308</v>
      </c>
      <c r="F100" s="34">
        <v>20.39251621</v>
      </c>
      <c r="G100" s="44">
        <v>151.9940837</v>
      </c>
      <c r="H100" s="35">
        <v>-5.2269230770000004</v>
      </c>
      <c r="I100" s="35">
        <v>5.2030251720000003</v>
      </c>
      <c r="J100" s="43">
        <v>1.0481826059999999</v>
      </c>
      <c r="K100" s="36">
        <v>-6.2269230770000004</v>
      </c>
      <c r="L100" s="35">
        <v>31.280764120000001</v>
      </c>
      <c r="M100" s="50">
        <v>-18.78091186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24.61538462</v>
      </c>
      <c r="F101" s="34">
        <v>29.994464969999999</v>
      </c>
      <c r="G101" s="44">
        <v>166.6575545</v>
      </c>
      <c r="H101" s="35">
        <v>-4.7153846149999996</v>
      </c>
      <c r="I101" s="35">
        <v>3.2996894810000001</v>
      </c>
      <c r="J101" s="43">
        <v>16.10648144</v>
      </c>
      <c r="K101" s="36">
        <v>-6.0653846150000001</v>
      </c>
      <c r="L101" s="35">
        <v>38.741117670000001</v>
      </c>
      <c r="M101" s="50">
        <v>-12.13778602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16.46153846</v>
      </c>
      <c r="F102" s="34">
        <v>19.796639079999999</v>
      </c>
      <c r="G102" s="44">
        <v>279.71967289999998</v>
      </c>
      <c r="H102" s="35">
        <v>-4.211538462</v>
      </c>
      <c r="I102" s="35">
        <v>2.519312749</v>
      </c>
      <c r="J102" s="43">
        <v>-0.4574072991</v>
      </c>
      <c r="K102" s="36">
        <v>-5.0615384619999997</v>
      </c>
      <c r="L102" s="35">
        <v>30.54827002</v>
      </c>
      <c r="M102" s="50">
        <v>-0.53579388289999996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29.30769231</v>
      </c>
      <c r="F103" s="35">
        <v>23.039005280000001</v>
      </c>
      <c r="G103" s="18">
        <v>133.44193250000001</v>
      </c>
      <c r="H103" s="47">
        <v>-5.7576923080000002</v>
      </c>
      <c r="I103" s="48">
        <v>6.9771739960000003</v>
      </c>
      <c r="J103" s="49">
        <v>1.4354077679999999</v>
      </c>
      <c r="K103" s="47">
        <v>-6.2576923080000002</v>
      </c>
      <c r="L103" s="48">
        <v>33.80118246</v>
      </c>
      <c r="M103" s="51">
        <v>-17.80101651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19.820512820000001</v>
      </c>
      <c r="F104" s="46">
        <v>24.84177291</v>
      </c>
      <c r="G104" s="45">
        <v>249.1053928</v>
      </c>
      <c r="H104" s="47">
        <v>-4.5205128209999996</v>
      </c>
      <c r="I104" s="48">
        <v>3.9667504579999999</v>
      </c>
      <c r="J104" s="49">
        <v>-9.3180789520000005</v>
      </c>
      <c r="K104" s="47">
        <v>-5.5705128210000003</v>
      </c>
      <c r="L104" s="48">
        <v>35.979498990000003</v>
      </c>
      <c r="M104" s="51">
        <v>-18.39997018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29.487179489999999</v>
      </c>
      <c r="F105" s="46">
        <v>27.733735209999999</v>
      </c>
      <c r="G105" s="45">
        <v>130.3347095</v>
      </c>
      <c r="H105" s="47">
        <v>-4.9871794869999997</v>
      </c>
      <c r="I105" s="48">
        <v>5.9604047509999996</v>
      </c>
      <c r="J105" s="49">
        <v>3.688733767</v>
      </c>
      <c r="K105" s="47">
        <v>-5.5371794870000004</v>
      </c>
      <c r="L105" s="48">
        <v>37.700668309999998</v>
      </c>
      <c r="M105" s="51">
        <v>-18.18158802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13.051282049999999</v>
      </c>
      <c r="F106" s="46">
        <v>21.87968</v>
      </c>
      <c r="G106" s="45">
        <v>302.53110390000001</v>
      </c>
      <c r="H106" s="47">
        <v>-4.3012820510000003</v>
      </c>
      <c r="I106" s="48">
        <v>1.6138896620000001</v>
      </c>
      <c r="J106" s="49">
        <v>16.2525263</v>
      </c>
      <c r="K106" s="47">
        <v>-4.9012820509999999</v>
      </c>
      <c r="L106" s="48">
        <v>28.498860610000001</v>
      </c>
      <c r="M106" s="51">
        <v>17.788328750000002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13.1025641</v>
      </c>
      <c r="F107" s="46">
        <v>20.32138673</v>
      </c>
      <c r="G107" s="45">
        <v>294.35497529999998</v>
      </c>
      <c r="H107" s="47">
        <v>-4.7525641030000001</v>
      </c>
      <c r="I107" s="48">
        <v>1.063405218</v>
      </c>
      <c r="J107" s="49">
        <v>17.444194070000002</v>
      </c>
      <c r="K107" s="47">
        <v>-5.2525641030000001</v>
      </c>
      <c r="L107" s="48">
        <v>26.1570012</v>
      </c>
      <c r="M107" s="51">
        <v>17.810352399999999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14.46153846</v>
      </c>
      <c r="F108" s="46">
        <v>16.95837143</v>
      </c>
      <c r="G108" s="45">
        <v>277.4381515</v>
      </c>
      <c r="H108" s="47">
        <v>-5.1615384620000002</v>
      </c>
      <c r="I108" s="48">
        <v>3.188019197</v>
      </c>
      <c r="J108" s="49">
        <v>3.5309692629999998</v>
      </c>
      <c r="K108" s="47">
        <v>-5.461538462</v>
      </c>
      <c r="L108" s="48">
        <v>28.358436789999999</v>
      </c>
      <c r="M108" s="51">
        <v>15.75990614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A62A0A4-465A-4501-8E77-3D9054FAA1A5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3C65B5C1-7F8F-49E9-A6A3-545E89F091B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10ACEF2B-1BF7-4829-95BC-A866483A9920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C60844E3-BD2F-4F0F-8CAE-72DC4CF2F0D0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A20B32BA-E601-413B-A357-F8DC42063CCE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2BC775DD-8236-44FE-A741-38CF6AB187C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11066C9F-67B7-4D35-9605-99AA7EA869FB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A6D61B7C-4E14-426B-BA8F-782BBD84B9C4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0AF12417-FD2E-40D7-A74F-B001F7F54DFA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9C2AFF41-EDCC-4161-A368-F923DBA9D2C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E919B2C4-62BE-4375-840D-6A5515109F3C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9499AD4-7BD0-42DE-BFCE-9E4AB082A5CD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D208"/>
  <sheetViews>
    <sheetView workbookViewId="0">
      <pane xSplit="1" ySplit="1" topLeftCell="C2" activePane="bottomRight" state="frozen"/>
      <selection pane="topRight" activeCell="B1" sqref="B1"/>
      <selection pane="bottomLeft" activeCell="A2" sqref="A2"/>
      <selection pane="bottomRight" activeCell="E58" sqref="E58"/>
    </sheetView>
  </sheetViews>
  <sheetFormatPr defaultColWidth="14.453125" defaultRowHeight="15.75" customHeight="1" x14ac:dyDescent="0.25"/>
  <cols>
    <col min="1" max="1" width="14.453125" style="41"/>
    <col min="2" max="2" width="22.54296875" style="41" customWidth="1"/>
    <col min="3" max="3" width="14.453125" style="41"/>
    <col min="4" max="16384" width="14.453125" style="28"/>
  </cols>
  <sheetData>
    <row r="1" spans="1:4" ht="11.5" x14ac:dyDescent="0.25">
      <c r="A1" s="37" t="s">
        <v>1</v>
      </c>
      <c r="B1" s="37" t="s">
        <v>2</v>
      </c>
      <c r="C1" s="37" t="s">
        <v>0</v>
      </c>
      <c r="D1" s="27" t="s">
        <v>77</v>
      </c>
    </row>
    <row r="2" spans="1:4" ht="11.5" x14ac:dyDescent="0.25">
      <c r="A2" s="38">
        <v>20000</v>
      </c>
      <c r="B2" s="38" t="s">
        <v>183</v>
      </c>
      <c r="C2" s="38" t="s">
        <v>183</v>
      </c>
      <c r="D2" s="38">
        <f>SUM(D3:D107)</f>
        <v>1</v>
      </c>
    </row>
    <row r="3" spans="1:4" ht="11.5" x14ac:dyDescent="0.25">
      <c r="A3" s="39">
        <v>20001</v>
      </c>
      <c r="B3" s="39" t="s">
        <v>78</v>
      </c>
      <c r="C3" s="39" t="s">
        <v>183</v>
      </c>
      <c r="D3" s="38">
        <v>1.8567E-3</v>
      </c>
    </row>
    <row r="4" spans="1:4" ht="11.5" x14ac:dyDescent="0.25">
      <c r="A4" s="39">
        <v>20003</v>
      </c>
      <c r="B4" s="39" t="s">
        <v>79</v>
      </c>
      <c r="C4" s="39" t="s">
        <v>183</v>
      </c>
      <c r="D4" s="38">
        <v>2.1943000000000002E-3</v>
      </c>
    </row>
    <row r="5" spans="1:4" ht="11.5" x14ac:dyDescent="0.25">
      <c r="A5" s="39">
        <v>20005</v>
      </c>
      <c r="B5" s="39" t="s">
        <v>80</v>
      </c>
      <c r="C5" s="39" t="s">
        <v>183</v>
      </c>
      <c r="D5" s="38">
        <v>4.7830000000000003E-4</v>
      </c>
    </row>
    <row r="6" spans="1:4" ht="11.5" x14ac:dyDescent="0.25">
      <c r="A6" s="39">
        <v>20007</v>
      </c>
      <c r="B6" s="39" t="s">
        <v>81</v>
      </c>
      <c r="C6" s="39" t="s">
        <v>183</v>
      </c>
      <c r="D6" s="38">
        <v>9.8437999999999998E-3</v>
      </c>
    </row>
    <row r="7" spans="1:4" ht="11.5" x14ac:dyDescent="0.25">
      <c r="A7" s="39">
        <v>20009</v>
      </c>
      <c r="B7" s="39" t="s">
        <v>82</v>
      </c>
      <c r="C7" s="39" t="s">
        <v>183</v>
      </c>
      <c r="D7" s="38">
        <v>1.70575E-2</v>
      </c>
    </row>
    <row r="8" spans="1:4" ht="11.5" x14ac:dyDescent="0.25">
      <c r="A8" s="39">
        <v>20011</v>
      </c>
      <c r="B8" s="39" t="s">
        <v>83</v>
      </c>
      <c r="C8" s="39" t="s">
        <v>183</v>
      </c>
      <c r="D8" s="38">
        <v>8.1809999999999999E-4</v>
      </c>
    </row>
    <row r="9" spans="1:4" ht="11.5" x14ac:dyDescent="0.25">
      <c r="A9" s="39">
        <v>20013</v>
      </c>
      <c r="B9" s="39" t="s">
        <v>84</v>
      </c>
      <c r="C9" s="39" t="s">
        <v>183</v>
      </c>
      <c r="D9" s="38">
        <v>7.7459999999999996E-4</v>
      </c>
    </row>
    <row r="10" spans="1:4" ht="11.5" x14ac:dyDescent="0.25">
      <c r="A10" s="39">
        <v>20015</v>
      </c>
      <c r="B10" s="39" t="s">
        <v>85</v>
      </c>
      <c r="C10" s="39" t="s">
        <v>183</v>
      </c>
      <c r="D10" s="38">
        <v>5.3038E-3</v>
      </c>
    </row>
    <row r="11" spans="1:4" ht="11.5" x14ac:dyDescent="0.25">
      <c r="A11" s="39">
        <v>20017</v>
      </c>
      <c r="B11" s="39" t="s">
        <v>86</v>
      </c>
      <c r="C11" s="39" t="s">
        <v>183</v>
      </c>
      <c r="D11" s="38">
        <v>1.4242E-3</v>
      </c>
    </row>
    <row r="12" spans="1:4" ht="11.5" x14ac:dyDescent="0.25">
      <c r="A12" s="39">
        <v>20019</v>
      </c>
      <c r="B12" s="39" t="s">
        <v>87</v>
      </c>
      <c r="C12" s="39" t="s">
        <v>183</v>
      </c>
      <c r="D12" s="38">
        <v>3.904E-4</v>
      </c>
    </row>
    <row r="13" spans="1:4" ht="11.5" x14ac:dyDescent="0.25">
      <c r="A13" s="39">
        <v>20021</v>
      </c>
      <c r="B13" s="39" t="s">
        <v>88</v>
      </c>
      <c r="C13" s="39" t="s">
        <v>183</v>
      </c>
      <c r="D13" s="38">
        <v>1.0323000000000001E-3</v>
      </c>
    </row>
    <row r="14" spans="1:4" ht="11.5" x14ac:dyDescent="0.25">
      <c r="A14" s="39">
        <v>20023</v>
      </c>
      <c r="B14" s="39" t="s">
        <v>89</v>
      </c>
      <c r="C14" s="39" t="s">
        <v>183</v>
      </c>
      <c r="D14" s="38">
        <v>1.7008499999999999E-2</v>
      </c>
    </row>
    <row r="15" spans="1:4" ht="11.5" x14ac:dyDescent="0.25">
      <c r="A15" s="39">
        <v>20025</v>
      </c>
      <c r="B15" s="39" t="s">
        <v>90</v>
      </c>
      <c r="C15" s="39" t="s">
        <v>183</v>
      </c>
      <c r="D15" s="38">
        <v>7.3236999999999998E-3</v>
      </c>
    </row>
    <row r="16" spans="1:4" ht="11.5" x14ac:dyDescent="0.25">
      <c r="A16" s="39">
        <v>20027</v>
      </c>
      <c r="B16" s="39" t="s">
        <v>91</v>
      </c>
      <c r="C16" s="39" t="s">
        <v>183</v>
      </c>
      <c r="D16" s="38">
        <v>7.4795E-3</v>
      </c>
    </row>
    <row r="17" spans="1:4" ht="11.5" x14ac:dyDescent="0.25">
      <c r="A17" s="39">
        <v>20029</v>
      </c>
      <c r="B17" s="39" t="s">
        <v>92</v>
      </c>
      <c r="C17" s="39" t="s">
        <v>183</v>
      </c>
      <c r="D17" s="38">
        <v>1.06655E-2</v>
      </c>
    </row>
    <row r="18" spans="1:4" ht="11.5" x14ac:dyDescent="0.25">
      <c r="A18" s="39">
        <v>20031</v>
      </c>
      <c r="B18" s="39" t="s">
        <v>93</v>
      </c>
      <c r="C18" s="39" t="s">
        <v>183</v>
      </c>
      <c r="D18" s="38">
        <v>2.0972E-3</v>
      </c>
    </row>
    <row r="19" spans="1:4" ht="11.5" x14ac:dyDescent="0.25">
      <c r="A19" s="39">
        <v>20033</v>
      </c>
      <c r="B19" s="39" t="s">
        <v>94</v>
      </c>
      <c r="C19" s="39" t="s">
        <v>183</v>
      </c>
      <c r="D19" s="38">
        <v>5.8539999999999998E-3</v>
      </c>
    </row>
    <row r="20" spans="1:4" ht="11.5" x14ac:dyDescent="0.25">
      <c r="A20" s="39">
        <v>20035</v>
      </c>
      <c r="B20" s="39" t="s">
        <v>95</v>
      </c>
      <c r="C20" s="39" t="s">
        <v>183</v>
      </c>
      <c r="D20" s="38">
        <v>6.7291E-3</v>
      </c>
    </row>
    <row r="21" spans="1:4" ht="11.5" x14ac:dyDescent="0.25">
      <c r="A21" s="39">
        <v>20037</v>
      </c>
      <c r="B21" s="39" t="s">
        <v>96</v>
      </c>
      <c r="C21" s="39" t="s">
        <v>183</v>
      </c>
      <c r="D21" s="38">
        <v>1.4494E-3</v>
      </c>
    </row>
    <row r="22" spans="1:4" ht="11.5" x14ac:dyDescent="0.25">
      <c r="A22" s="39">
        <v>20039</v>
      </c>
      <c r="B22" s="39" t="s">
        <v>97</v>
      </c>
      <c r="C22" s="39" t="s">
        <v>183</v>
      </c>
      <c r="D22" s="38">
        <v>1.6107199999999999E-2</v>
      </c>
    </row>
    <row r="23" spans="1:4" ht="11.5" x14ac:dyDescent="0.25">
      <c r="A23" s="39">
        <v>20041</v>
      </c>
      <c r="B23" s="39" t="s">
        <v>98</v>
      </c>
      <c r="C23" s="39" t="s">
        <v>183</v>
      </c>
      <c r="D23" s="38">
        <v>1.32271E-2</v>
      </c>
    </row>
    <row r="24" spans="1:4" ht="11.5" x14ac:dyDescent="0.25">
      <c r="A24" s="39">
        <v>20043</v>
      </c>
      <c r="B24" s="39" t="s">
        <v>99</v>
      </c>
      <c r="C24" s="39" t="s">
        <v>183</v>
      </c>
      <c r="D24" s="38">
        <v>1.3219999999999999E-4</v>
      </c>
    </row>
    <row r="25" spans="1:4" ht="11.5" x14ac:dyDescent="0.25">
      <c r="A25" s="39">
        <v>20045</v>
      </c>
      <c r="B25" s="39" t="s">
        <v>100</v>
      </c>
      <c r="C25" s="39" t="s">
        <v>183</v>
      </c>
      <c r="D25" s="38">
        <v>9.3409999999999999E-4</v>
      </c>
    </row>
    <row r="26" spans="1:4" ht="11.5" x14ac:dyDescent="0.25">
      <c r="A26" s="39">
        <v>20047</v>
      </c>
      <c r="B26" s="39" t="s">
        <v>101</v>
      </c>
      <c r="C26" s="39" t="s">
        <v>183</v>
      </c>
      <c r="D26" s="38">
        <v>1.14976E-2</v>
      </c>
    </row>
    <row r="27" spans="1:4" ht="11.5" x14ac:dyDescent="0.25">
      <c r="A27" s="39">
        <v>20049</v>
      </c>
      <c r="B27" s="39" t="s">
        <v>102</v>
      </c>
      <c r="C27" s="39" t="s">
        <v>183</v>
      </c>
      <c r="D27" s="38">
        <v>4.2319999999999999E-4</v>
      </c>
    </row>
    <row r="28" spans="1:4" ht="11.5" x14ac:dyDescent="0.25">
      <c r="A28" s="39">
        <v>20051</v>
      </c>
      <c r="B28" s="39" t="s">
        <v>103</v>
      </c>
      <c r="C28" s="39" t="s">
        <v>183</v>
      </c>
      <c r="D28" s="38">
        <v>1.29978E-2</v>
      </c>
    </row>
    <row r="29" spans="1:4" ht="11.5" x14ac:dyDescent="0.25">
      <c r="A29" s="39">
        <v>20053</v>
      </c>
      <c r="B29" s="39" t="s">
        <v>104</v>
      </c>
      <c r="C29" s="39" t="s">
        <v>183</v>
      </c>
      <c r="D29" s="38">
        <v>7.6007999999999996E-3</v>
      </c>
    </row>
    <row r="30" spans="1:4" ht="11.5" x14ac:dyDescent="0.25">
      <c r="A30" s="39">
        <v>20055</v>
      </c>
      <c r="B30" s="39" t="s">
        <v>105</v>
      </c>
      <c r="C30" s="39" t="s">
        <v>183</v>
      </c>
      <c r="D30" s="38">
        <v>2.4554300000000001E-2</v>
      </c>
    </row>
    <row r="31" spans="1:4" ht="11.5" x14ac:dyDescent="0.25">
      <c r="A31" s="39">
        <v>20057</v>
      </c>
      <c r="B31" s="39" t="s">
        <v>106</v>
      </c>
      <c r="C31" s="39" t="s">
        <v>183</v>
      </c>
      <c r="D31" s="38">
        <v>2.1293300000000001E-2</v>
      </c>
    </row>
    <row r="32" spans="1:4" ht="11.5" x14ac:dyDescent="0.25">
      <c r="A32" s="39">
        <v>20059</v>
      </c>
      <c r="B32" s="39" t="s">
        <v>107</v>
      </c>
      <c r="C32" s="39" t="s">
        <v>183</v>
      </c>
      <c r="D32" s="38">
        <v>1.7511E-3</v>
      </c>
    </row>
    <row r="33" spans="1:4" ht="11.5" x14ac:dyDescent="0.25">
      <c r="A33" s="39">
        <v>20061</v>
      </c>
      <c r="B33" s="39" t="s">
        <v>108</v>
      </c>
      <c r="C33" s="39" t="s">
        <v>183</v>
      </c>
      <c r="D33" s="38">
        <v>1.6401E-3</v>
      </c>
    </row>
    <row r="34" spans="1:4" ht="11.5" x14ac:dyDescent="0.25">
      <c r="A34" s="39">
        <v>20063</v>
      </c>
      <c r="B34" s="39" t="s">
        <v>109</v>
      </c>
      <c r="C34" s="39" t="s">
        <v>183</v>
      </c>
      <c r="D34" s="38">
        <v>1.7571900000000001E-2</v>
      </c>
    </row>
    <row r="35" spans="1:4" ht="11.5" x14ac:dyDescent="0.25">
      <c r="A35" s="39">
        <v>20065</v>
      </c>
      <c r="B35" s="39" t="s">
        <v>110</v>
      </c>
      <c r="C35" s="39" t="s">
        <v>183</v>
      </c>
      <c r="D35" s="38">
        <v>1.14827E-2</v>
      </c>
    </row>
    <row r="36" spans="1:4" ht="11.5" x14ac:dyDescent="0.25">
      <c r="A36" s="39">
        <v>20067</v>
      </c>
      <c r="B36" s="39" t="s">
        <v>111</v>
      </c>
      <c r="C36" s="39" t="s">
        <v>183</v>
      </c>
      <c r="D36" s="38">
        <v>1.10134E-2</v>
      </c>
    </row>
    <row r="37" spans="1:4" ht="11.5" x14ac:dyDescent="0.25">
      <c r="A37" s="39">
        <v>20069</v>
      </c>
      <c r="B37" s="39" t="s">
        <v>112</v>
      </c>
      <c r="C37" s="39" t="s">
        <v>183</v>
      </c>
      <c r="D37" s="38">
        <v>1.80628E-2</v>
      </c>
    </row>
    <row r="38" spans="1:4" ht="11.5" x14ac:dyDescent="0.25">
      <c r="A38" s="39">
        <v>20071</v>
      </c>
      <c r="B38" s="39" t="s">
        <v>113</v>
      </c>
      <c r="C38" s="39" t="s">
        <v>183</v>
      </c>
      <c r="D38" s="38">
        <v>2.0976999999999999E-2</v>
      </c>
    </row>
    <row r="39" spans="1:4" ht="11.5" x14ac:dyDescent="0.25">
      <c r="A39" s="39">
        <v>20073</v>
      </c>
      <c r="B39" s="39" t="s">
        <v>114</v>
      </c>
      <c r="C39" s="39" t="s">
        <v>183</v>
      </c>
      <c r="D39" s="38">
        <v>9.6980000000000005E-4</v>
      </c>
    </row>
    <row r="40" spans="1:4" ht="11.5" x14ac:dyDescent="0.25">
      <c r="A40" s="39">
        <v>20075</v>
      </c>
      <c r="B40" s="39" t="s">
        <v>115</v>
      </c>
      <c r="C40" s="39" t="s">
        <v>183</v>
      </c>
      <c r="D40" s="38">
        <v>1.78871E-2</v>
      </c>
    </row>
    <row r="41" spans="1:4" ht="11.5" x14ac:dyDescent="0.25">
      <c r="A41" s="39">
        <v>20077</v>
      </c>
      <c r="B41" s="39" t="s">
        <v>116</v>
      </c>
      <c r="C41" s="39" t="s">
        <v>183</v>
      </c>
      <c r="D41" s="38">
        <v>1.57179E-2</v>
      </c>
    </row>
    <row r="42" spans="1:4" ht="11.5" x14ac:dyDescent="0.25">
      <c r="A42" s="39">
        <v>20079</v>
      </c>
      <c r="B42" s="39" t="s">
        <v>117</v>
      </c>
      <c r="C42" s="39" t="s">
        <v>183</v>
      </c>
      <c r="D42" s="38">
        <v>1.02489E-2</v>
      </c>
    </row>
    <row r="43" spans="1:4" ht="11.5" x14ac:dyDescent="0.25">
      <c r="A43" s="39">
        <v>20081</v>
      </c>
      <c r="B43" s="39" t="s">
        <v>118</v>
      </c>
      <c r="C43" s="39" t="s">
        <v>183</v>
      </c>
      <c r="D43" s="38">
        <v>1.27344E-2</v>
      </c>
    </row>
    <row r="44" spans="1:4" ht="11.5" x14ac:dyDescent="0.25">
      <c r="A44" s="39">
        <v>20083</v>
      </c>
      <c r="B44" s="39" t="s">
        <v>119</v>
      </c>
      <c r="C44" s="39" t="s">
        <v>183</v>
      </c>
      <c r="D44" s="38">
        <v>1.4419599999999999E-2</v>
      </c>
    </row>
    <row r="45" spans="1:4" ht="11.5" x14ac:dyDescent="0.25">
      <c r="A45" s="39">
        <v>20085</v>
      </c>
      <c r="B45" s="39" t="s">
        <v>120</v>
      </c>
      <c r="C45" s="39" t="s">
        <v>183</v>
      </c>
      <c r="D45" s="38">
        <v>9.0109999999999995E-4</v>
      </c>
    </row>
    <row r="46" spans="1:4" ht="11.5" x14ac:dyDescent="0.25">
      <c r="A46" s="39">
        <v>20087</v>
      </c>
      <c r="B46" s="39" t="s">
        <v>121</v>
      </c>
      <c r="C46" s="39" t="s">
        <v>183</v>
      </c>
      <c r="D46" s="38">
        <v>6.5799999999999995E-4</v>
      </c>
    </row>
    <row r="47" spans="1:4" ht="11.5" x14ac:dyDescent="0.25">
      <c r="A47" s="39">
        <v>20089</v>
      </c>
      <c r="B47" s="39" t="s">
        <v>122</v>
      </c>
      <c r="C47" s="39" t="s">
        <v>183</v>
      </c>
      <c r="D47" s="38">
        <v>1.5118100000000001E-2</v>
      </c>
    </row>
    <row r="48" spans="1:4" ht="11.5" x14ac:dyDescent="0.25">
      <c r="A48" s="39">
        <v>20091</v>
      </c>
      <c r="B48" s="39" t="s">
        <v>123</v>
      </c>
      <c r="C48" s="39" t="s">
        <v>183</v>
      </c>
      <c r="D48" s="38">
        <v>6.8610000000000003E-4</v>
      </c>
    </row>
    <row r="49" spans="1:4" ht="11.5" x14ac:dyDescent="0.25">
      <c r="A49" s="39">
        <v>20093</v>
      </c>
      <c r="B49" s="39" t="s">
        <v>124</v>
      </c>
      <c r="C49" s="39" t="s">
        <v>183</v>
      </c>
      <c r="D49" s="38">
        <v>1.52193E-2</v>
      </c>
    </row>
    <row r="50" spans="1:4" ht="11.5" x14ac:dyDescent="0.25">
      <c r="A50" s="39">
        <v>20095</v>
      </c>
      <c r="B50" s="39" t="s">
        <v>125</v>
      </c>
      <c r="C50" s="39" t="s">
        <v>183</v>
      </c>
      <c r="D50" s="38">
        <v>1.2413E-2</v>
      </c>
    </row>
    <row r="51" spans="1:4" ht="11.5" x14ac:dyDescent="0.25">
      <c r="A51" s="39">
        <v>20097</v>
      </c>
      <c r="B51" s="39" t="s">
        <v>126</v>
      </c>
      <c r="C51" s="39" t="s">
        <v>183</v>
      </c>
      <c r="D51" s="38">
        <v>7.2804999999999996E-3</v>
      </c>
    </row>
    <row r="52" spans="1:4" ht="11.5" x14ac:dyDescent="0.25">
      <c r="A52" s="39">
        <v>20099</v>
      </c>
      <c r="B52" s="39" t="s">
        <v>127</v>
      </c>
      <c r="C52" s="39" t="s">
        <v>183</v>
      </c>
      <c r="D52" s="38">
        <v>1.8411E-3</v>
      </c>
    </row>
    <row r="53" spans="1:4" ht="11.5" x14ac:dyDescent="0.25">
      <c r="A53" s="39">
        <v>20101</v>
      </c>
      <c r="B53" s="39" t="s">
        <v>128</v>
      </c>
      <c r="C53" s="39" t="s">
        <v>183</v>
      </c>
      <c r="D53" s="38">
        <v>1.3532300000000001E-2</v>
      </c>
    </row>
    <row r="54" spans="1:4" ht="11.5" x14ac:dyDescent="0.25">
      <c r="A54" s="39">
        <v>20103</v>
      </c>
      <c r="B54" s="39" t="s">
        <v>129</v>
      </c>
      <c r="C54" s="39" t="s">
        <v>183</v>
      </c>
      <c r="D54" s="38">
        <v>6.066E-4</v>
      </c>
    </row>
    <row r="55" spans="1:4" ht="11.5" x14ac:dyDescent="0.25">
      <c r="A55" s="39">
        <v>20105</v>
      </c>
      <c r="B55" s="39" t="s">
        <v>130</v>
      </c>
      <c r="C55" s="39" t="s">
        <v>183</v>
      </c>
      <c r="D55" s="38">
        <v>1.04099E-2</v>
      </c>
    </row>
    <row r="56" spans="1:4" ht="11.5" x14ac:dyDescent="0.25">
      <c r="A56" s="39">
        <v>20107</v>
      </c>
      <c r="B56" s="39" t="s">
        <v>131</v>
      </c>
      <c r="C56" s="39" t="s">
        <v>183</v>
      </c>
      <c r="D56" s="38">
        <v>1.4109000000000001E-3</v>
      </c>
    </row>
    <row r="57" spans="1:4" ht="11.5" x14ac:dyDescent="0.25">
      <c r="A57" s="39">
        <v>20109</v>
      </c>
      <c r="B57" s="39" t="s">
        <v>132</v>
      </c>
      <c r="C57" s="39" t="s">
        <v>183</v>
      </c>
      <c r="D57" s="38">
        <v>1.8543199999999999E-2</v>
      </c>
    </row>
    <row r="58" spans="1:4" ht="11.5" x14ac:dyDescent="0.25">
      <c r="A58" s="39">
        <v>20111</v>
      </c>
      <c r="B58" s="39" t="s">
        <v>133</v>
      </c>
      <c r="C58" s="39" t="s">
        <v>183</v>
      </c>
      <c r="D58" s="38">
        <v>2.562E-3</v>
      </c>
    </row>
    <row r="59" spans="1:4" s="41" customFormat="1" ht="11.5" x14ac:dyDescent="0.25">
      <c r="A59" s="39">
        <v>20113</v>
      </c>
      <c r="B59" s="39" t="s">
        <v>134</v>
      </c>
      <c r="C59" s="39" t="s">
        <v>183</v>
      </c>
      <c r="D59" s="38">
        <v>1.6660700000000001E-2</v>
      </c>
    </row>
    <row r="60" spans="1:4" ht="11.5" x14ac:dyDescent="0.25">
      <c r="A60" s="39">
        <v>20115</v>
      </c>
      <c r="B60" s="39" t="s">
        <v>135</v>
      </c>
      <c r="C60" s="39" t="s">
        <v>183</v>
      </c>
      <c r="D60" s="38">
        <v>1.17153E-2</v>
      </c>
    </row>
    <row r="61" spans="1:4" ht="11.5" x14ac:dyDescent="0.25">
      <c r="A61" s="39">
        <v>20117</v>
      </c>
      <c r="B61" s="39" t="s">
        <v>136</v>
      </c>
      <c r="C61" s="39" t="s">
        <v>183</v>
      </c>
      <c r="D61" s="38">
        <v>7.8303000000000001E-3</v>
      </c>
    </row>
    <row r="62" spans="1:4" ht="11.5" x14ac:dyDescent="0.25">
      <c r="A62" s="39">
        <v>20119</v>
      </c>
      <c r="B62" s="39" t="s">
        <v>137</v>
      </c>
      <c r="C62" s="39" t="s">
        <v>183</v>
      </c>
      <c r="D62" s="38">
        <v>1.05332E-2</v>
      </c>
    </row>
    <row r="63" spans="1:4" ht="11.5" x14ac:dyDescent="0.25">
      <c r="A63" s="39">
        <v>20121</v>
      </c>
      <c r="B63" s="39" t="s">
        <v>138</v>
      </c>
      <c r="C63" s="39" t="s">
        <v>183</v>
      </c>
      <c r="D63" s="38">
        <v>1.0640000000000001E-3</v>
      </c>
    </row>
    <row r="64" spans="1:4" ht="11.5" x14ac:dyDescent="0.25">
      <c r="A64" s="39">
        <v>20123</v>
      </c>
      <c r="B64" s="39" t="s">
        <v>139</v>
      </c>
      <c r="C64" s="39" t="s">
        <v>183</v>
      </c>
      <c r="D64" s="38">
        <v>1.32724E-2</v>
      </c>
    </row>
    <row r="65" spans="1:4" ht="11.5" x14ac:dyDescent="0.25">
      <c r="A65" s="39">
        <v>20125</v>
      </c>
      <c r="B65" s="39" t="s">
        <v>140</v>
      </c>
      <c r="C65" s="39" t="s">
        <v>183</v>
      </c>
      <c r="D65" s="38">
        <v>1.7717E-3</v>
      </c>
    </row>
    <row r="66" spans="1:4" ht="11.5" x14ac:dyDescent="0.25">
      <c r="A66" s="39">
        <v>20127</v>
      </c>
      <c r="B66" s="39" t="s">
        <v>141</v>
      </c>
      <c r="C66" s="39" t="s">
        <v>183</v>
      </c>
      <c r="D66" s="38">
        <v>3.6979999999999999E-3</v>
      </c>
    </row>
    <row r="67" spans="1:4" ht="11.5" x14ac:dyDescent="0.25">
      <c r="A67" s="39">
        <v>20129</v>
      </c>
      <c r="B67" s="39" t="s">
        <v>142</v>
      </c>
      <c r="C67" s="39" t="s">
        <v>183</v>
      </c>
      <c r="D67" s="38">
        <v>1.18876E-2</v>
      </c>
    </row>
    <row r="68" spans="1:4" ht="11.5" x14ac:dyDescent="0.25">
      <c r="A68" s="39">
        <v>20131</v>
      </c>
      <c r="B68" s="39" t="s">
        <v>143</v>
      </c>
      <c r="C68" s="39" t="s">
        <v>183</v>
      </c>
      <c r="D68" s="38">
        <v>2.5458E-3</v>
      </c>
    </row>
    <row r="69" spans="1:4" ht="11.5" x14ac:dyDescent="0.25">
      <c r="A69" s="39">
        <v>20133</v>
      </c>
      <c r="B69" s="39" t="s">
        <v>144</v>
      </c>
      <c r="C69" s="39" t="s">
        <v>183</v>
      </c>
      <c r="D69" s="38">
        <v>1.4871999999999999E-3</v>
      </c>
    </row>
    <row r="70" spans="1:4" ht="11.5" x14ac:dyDescent="0.25">
      <c r="A70" s="39">
        <v>20135</v>
      </c>
      <c r="B70" s="39" t="s">
        <v>145</v>
      </c>
      <c r="C70" s="39" t="s">
        <v>183</v>
      </c>
      <c r="D70" s="38">
        <v>1.43582E-2</v>
      </c>
    </row>
    <row r="71" spans="1:4" ht="11.5" x14ac:dyDescent="0.25">
      <c r="A71" s="39">
        <v>20137</v>
      </c>
      <c r="B71" s="39" t="s">
        <v>146</v>
      </c>
      <c r="C71" s="39" t="s">
        <v>183</v>
      </c>
      <c r="D71" s="38">
        <v>1.3036799999999999E-2</v>
      </c>
    </row>
    <row r="72" spans="1:4" ht="11.5" x14ac:dyDescent="0.25">
      <c r="A72" s="39">
        <v>20139</v>
      </c>
      <c r="B72" s="39" t="s">
        <v>147</v>
      </c>
      <c r="C72" s="39" t="s">
        <v>183</v>
      </c>
      <c r="D72" s="38">
        <v>1.5374E-3</v>
      </c>
    </row>
    <row r="73" spans="1:4" ht="11.5" x14ac:dyDescent="0.25">
      <c r="A73" s="39">
        <v>20141</v>
      </c>
      <c r="B73" s="39" t="s">
        <v>148</v>
      </c>
      <c r="C73" s="39" t="s">
        <v>183</v>
      </c>
      <c r="D73" s="38">
        <v>1.31269E-2</v>
      </c>
    </row>
    <row r="74" spans="1:4" ht="11.5" x14ac:dyDescent="0.25">
      <c r="A74" s="39">
        <v>20143</v>
      </c>
      <c r="B74" s="39" t="s">
        <v>149</v>
      </c>
      <c r="C74" s="39" t="s">
        <v>183</v>
      </c>
      <c r="D74" s="38">
        <v>1.05732E-2</v>
      </c>
    </row>
    <row r="75" spans="1:4" ht="11.5" x14ac:dyDescent="0.25">
      <c r="A75" s="39">
        <v>20145</v>
      </c>
      <c r="B75" s="39" t="s">
        <v>150</v>
      </c>
      <c r="C75" s="39" t="s">
        <v>183</v>
      </c>
      <c r="D75" s="38">
        <v>1.7050900000000001E-2</v>
      </c>
    </row>
    <row r="76" spans="1:4" ht="11.5" x14ac:dyDescent="0.25">
      <c r="A76" s="39">
        <v>20147</v>
      </c>
      <c r="B76" s="39" t="s">
        <v>151</v>
      </c>
      <c r="C76" s="39" t="s">
        <v>183</v>
      </c>
      <c r="D76" s="38">
        <v>1.31188E-2</v>
      </c>
    </row>
    <row r="77" spans="1:4" ht="11.5" x14ac:dyDescent="0.25">
      <c r="A77" s="39">
        <v>20149</v>
      </c>
      <c r="B77" s="39" t="s">
        <v>152</v>
      </c>
      <c r="C77" s="39" t="s">
        <v>183</v>
      </c>
      <c r="D77" s="38">
        <v>1.0418000000000001E-3</v>
      </c>
    </row>
    <row r="78" spans="1:4" ht="11.5" x14ac:dyDescent="0.25">
      <c r="A78" s="39">
        <v>20151</v>
      </c>
      <c r="B78" s="39" t="s">
        <v>153</v>
      </c>
      <c r="C78" s="39" t="s">
        <v>183</v>
      </c>
      <c r="D78" s="38">
        <v>1.2519199999999999E-2</v>
      </c>
    </row>
    <row r="79" spans="1:4" ht="11.5" x14ac:dyDescent="0.25">
      <c r="A79" s="39">
        <v>20153</v>
      </c>
      <c r="B79" s="39" t="s">
        <v>154</v>
      </c>
      <c r="C79" s="39" t="s">
        <v>183</v>
      </c>
      <c r="D79" s="38">
        <v>1.9198699999999999E-2</v>
      </c>
    </row>
    <row r="80" spans="1:4" ht="11.5" x14ac:dyDescent="0.25">
      <c r="A80" s="39">
        <v>20155</v>
      </c>
      <c r="B80" s="39" t="s">
        <v>155</v>
      </c>
      <c r="C80" s="39" t="s">
        <v>183</v>
      </c>
      <c r="D80" s="38">
        <v>2.1174100000000001E-2</v>
      </c>
    </row>
    <row r="81" spans="1:4" ht="11.5" x14ac:dyDescent="0.25">
      <c r="A81" s="39">
        <v>20157</v>
      </c>
      <c r="B81" s="39" t="s">
        <v>156</v>
      </c>
      <c r="C81" s="39" t="s">
        <v>183</v>
      </c>
      <c r="D81" s="38">
        <v>1.0937199999999999E-2</v>
      </c>
    </row>
    <row r="82" spans="1:4" ht="11.5" x14ac:dyDescent="0.25">
      <c r="A82" s="39">
        <v>20159</v>
      </c>
      <c r="B82" s="39" t="s">
        <v>157</v>
      </c>
      <c r="C82" s="39" t="s">
        <v>183</v>
      </c>
      <c r="D82" s="38">
        <v>1.43575E-2</v>
      </c>
    </row>
    <row r="83" spans="1:4" ht="11.5" x14ac:dyDescent="0.25">
      <c r="A83" s="39">
        <v>20161</v>
      </c>
      <c r="B83" s="39" t="s">
        <v>158</v>
      </c>
      <c r="C83" s="39" t="s">
        <v>183</v>
      </c>
      <c r="D83" s="38">
        <v>2.8389999999999999E-3</v>
      </c>
    </row>
    <row r="84" spans="1:4" ht="11.5" x14ac:dyDescent="0.25">
      <c r="A84" s="39">
        <v>20163</v>
      </c>
      <c r="B84" s="39" t="s">
        <v>159</v>
      </c>
      <c r="C84" s="39" t="s">
        <v>183</v>
      </c>
      <c r="D84" s="38">
        <v>1.1871100000000001E-2</v>
      </c>
    </row>
    <row r="85" spans="1:4" ht="11.5" x14ac:dyDescent="0.25">
      <c r="A85" s="39">
        <v>20165</v>
      </c>
      <c r="B85" s="39" t="s">
        <v>160</v>
      </c>
      <c r="C85" s="39" t="s">
        <v>183</v>
      </c>
      <c r="D85" s="38">
        <v>1.37585E-2</v>
      </c>
    </row>
    <row r="86" spans="1:4" ht="11.5" x14ac:dyDescent="0.25">
      <c r="A86" s="39">
        <v>20167</v>
      </c>
      <c r="B86" s="39" t="s">
        <v>161</v>
      </c>
      <c r="C86" s="39" t="s">
        <v>183</v>
      </c>
      <c r="D86" s="38">
        <v>9.6554999999999992E-3</v>
      </c>
    </row>
    <row r="87" spans="1:4" ht="11.5" x14ac:dyDescent="0.25">
      <c r="A87" s="39">
        <v>20169</v>
      </c>
      <c r="B87" s="39" t="s">
        <v>162</v>
      </c>
      <c r="C87" s="39" t="s">
        <v>183</v>
      </c>
      <c r="D87" s="38">
        <v>1.0101199999999999E-2</v>
      </c>
    </row>
    <row r="88" spans="1:4" ht="11.5" x14ac:dyDescent="0.25">
      <c r="A88" s="39">
        <v>20171</v>
      </c>
      <c r="B88" s="39" t="s">
        <v>163</v>
      </c>
      <c r="C88" s="39" t="s">
        <v>183</v>
      </c>
      <c r="D88" s="38">
        <v>1.8332999999999999E-2</v>
      </c>
    </row>
    <row r="89" spans="1:4" ht="11.5" x14ac:dyDescent="0.25">
      <c r="A89" s="39">
        <v>20173</v>
      </c>
      <c r="B89" s="39" t="s">
        <v>164</v>
      </c>
      <c r="C89" s="39" t="s">
        <v>183</v>
      </c>
      <c r="D89" s="38">
        <v>1.3846900000000001E-2</v>
      </c>
    </row>
    <row r="90" spans="1:4" ht="11.5" x14ac:dyDescent="0.25">
      <c r="A90" s="39">
        <v>20175</v>
      </c>
      <c r="B90" s="39" t="s">
        <v>165</v>
      </c>
      <c r="C90" s="39" t="s">
        <v>183</v>
      </c>
      <c r="D90" s="38">
        <v>8.3494999999999993E-3</v>
      </c>
    </row>
    <row r="91" spans="1:4" ht="11.5" x14ac:dyDescent="0.25">
      <c r="A91" s="39">
        <v>20177</v>
      </c>
      <c r="B91" s="39" t="s">
        <v>166</v>
      </c>
      <c r="C91" s="39" t="s">
        <v>183</v>
      </c>
      <c r="D91" s="38">
        <v>7.5569999999999999E-4</v>
      </c>
    </row>
    <row r="92" spans="1:4" ht="11.5" x14ac:dyDescent="0.25">
      <c r="A92" s="39">
        <v>20179</v>
      </c>
      <c r="B92" s="39" t="s">
        <v>167</v>
      </c>
      <c r="C92" s="39" t="s">
        <v>183</v>
      </c>
      <c r="D92" s="38">
        <v>1.50533E-2</v>
      </c>
    </row>
    <row r="93" spans="1:4" ht="11.5" x14ac:dyDescent="0.25">
      <c r="A93" s="39">
        <v>20181</v>
      </c>
      <c r="B93" s="39" t="s">
        <v>168</v>
      </c>
      <c r="C93" s="39" t="s">
        <v>183</v>
      </c>
      <c r="D93" s="38">
        <v>2.1570099999999998E-2</v>
      </c>
    </row>
    <row r="94" spans="1:4" ht="11.5" x14ac:dyDescent="0.25">
      <c r="A94" s="39">
        <v>20183</v>
      </c>
      <c r="B94" s="39" t="s">
        <v>169</v>
      </c>
      <c r="C94" s="39" t="s">
        <v>183</v>
      </c>
      <c r="D94" s="38">
        <v>1.51754E-2</v>
      </c>
    </row>
    <row r="95" spans="1:4" ht="11.5" x14ac:dyDescent="0.25">
      <c r="A95" s="39">
        <v>20185</v>
      </c>
      <c r="B95" s="39" t="s">
        <v>170</v>
      </c>
      <c r="C95" s="39" t="s">
        <v>183</v>
      </c>
      <c r="D95" s="38">
        <v>1.45535E-2</v>
      </c>
    </row>
    <row r="96" spans="1:4" ht="11.5" x14ac:dyDescent="0.25">
      <c r="A96" s="39">
        <v>20187</v>
      </c>
      <c r="B96" s="39" t="s">
        <v>171</v>
      </c>
      <c r="C96" s="39" t="s">
        <v>183</v>
      </c>
      <c r="D96" s="38">
        <v>1.44263E-2</v>
      </c>
    </row>
    <row r="97" spans="1:4" ht="11.5" x14ac:dyDescent="0.25">
      <c r="A97" s="39">
        <v>20189</v>
      </c>
      <c r="B97" s="39" t="s">
        <v>172</v>
      </c>
      <c r="C97" s="39" t="s">
        <v>183</v>
      </c>
      <c r="D97" s="38">
        <v>1.24306E-2</v>
      </c>
    </row>
    <row r="98" spans="1:4" ht="11.5" x14ac:dyDescent="0.25">
      <c r="A98" s="39">
        <v>20191</v>
      </c>
      <c r="B98" s="39" t="s">
        <v>173</v>
      </c>
      <c r="C98" s="39" t="s">
        <v>183</v>
      </c>
      <c r="D98" s="38">
        <v>2.6787600000000002E-2</v>
      </c>
    </row>
    <row r="99" spans="1:4" ht="11.5" x14ac:dyDescent="0.25">
      <c r="A99" s="39">
        <v>20193</v>
      </c>
      <c r="B99" s="39" t="s">
        <v>174</v>
      </c>
      <c r="C99" s="39" t="s">
        <v>183</v>
      </c>
      <c r="D99" s="38">
        <v>2.3954799999999998E-2</v>
      </c>
    </row>
    <row r="100" spans="1:4" ht="11.5" x14ac:dyDescent="0.25">
      <c r="A100" s="39">
        <v>20195</v>
      </c>
      <c r="B100" s="39" t="s">
        <v>175</v>
      </c>
      <c r="C100" s="39" t="s">
        <v>183</v>
      </c>
      <c r="D100" s="38">
        <v>1.34108E-2</v>
      </c>
    </row>
    <row r="101" spans="1:4" ht="11.5" x14ac:dyDescent="0.25">
      <c r="A101" s="39">
        <v>20197</v>
      </c>
      <c r="B101" s="39" t="s">
        <v>176</v>
      </c>
      <c r="C101" s="39" t="s">
        <v>183</v>
      </c>
      <c r="D101" s="38">
        <v>1.0196000000000001E-3</v>
      </c>
    </row>
    <row r="102" spans="1:4" ht="11.5" x14ac:dyDescent="0.25">
      <c r="A102" s="39">
        <v>20199</v>
      </c>
      <c r="B102" s="39" t="s">
        <v>177</v>
      </c>
      <c r="C102" s="39" t="s">
        <v>183</v>
      </c>
      <c r="D102" s="38">
        <v>1.45582E-2</v>
      </c>
    </row>
    <row r="103" spans="1:4" ht="11.5" x14ac:dyDescent="0.25">
      <c r="A103" s="39">
        <v>20201</v>
      </c>
      <c r="B103" s="39" t="s">
        <v>178</v>
      </c>
      <c r="C103" s="39" t="s">
        <v>183</v>
      </c>
      <c r="D103" s="38">
        <v>1.00806E-2</v>
      </c>
    </row>
    <row r="104" spans="1:4" ht="11.5" x14ac:dyDescent="0.25">
      <c r="A104" s="39">
        <v>20203</v>
      </c>
      <c r="B104" s="39" t="s">
        <v>179</v>
      </c>
      <c r="C104" s="39" t="s">
        <v>183</v>
      </c>
      <c r="D104" s="38">
        <v>1.58259E-2</v>
      </c>
    </row>
    <row r="105" spans="1:4" ht="11.5" x14ac:dyDescent="0.25">
      <c r="A105" s="39">
        <v>20205</v>
      </c>
      <c r="B105" s="39" t="s">
        <v>180</v>
      </c>
      <c r="C105" s="39" t="s">
        <v>183</v>
      </c>
      <c r="D105" s="38">
        <v>1.7941999999999999E-3</v>
      </c>
    </row>
    <row r="106" spans="1:4" ht="11.5" x14ac:dyDescent="0.25">
      <c r="A106" s="39">
        <v>20207</v>
      </c>
      <c r="B106" s="39" t="s">
        <v>181</v>
      </c>
      <c r="C106" s="39" t="s">
        <v>183</v>
      </c>
      <c r="D106" s="38">
        <v>1.1195000000000001E-3</v>
      </c>
    </row>
    <row r="107" spans="1:4" ht="11.5" x14ac:dyDescent="0.25">
      <c r="A107" s="39">
        <v>20209</v>
      </c>
      <c r="B107" s="39" t="s">
        <v>182</v>
      </c>
      <c r="C107" s="39" t="s">
        <v>183</v>
      </c>
      <c r="D107" s="38">
        <v>2.5000000000000001E-5</v>
      </c>
    </row>
    <row r="108" spans="1:4" ht="11.5" x14ac:dyDescent="0.25">
      <c r="A108" s="40"/>
      <c r="B108" s="40"/>
      <c r="C108" s="40"/>
    </row>
    <row r="109" spans="1:4" ht="11.5" x14ac:dyDescent="0.25">
      <c r="A109" s="40"/>
      <c r="B109" s="40"/>
      <c r="C109" s="40"/>
    </row>
    <row r="110" spans="1:4" ht="11.5" x14ac:dyDescent="0.25">
      <c r="A110" s="40"/>
      <c r="B110" s="40"/>
      <c r="C110" s="40"/>
    </row>
    <row r="111" spans="1:4" ht="11.5" x14ac:dyDescent="0.25">
      <c r="A111" s="40"/>
      <c r="B111" s="40"/>
      <c r="C111" s="40"/>
    </row>
    <row r="112" spans="1:4" ht="11.5" x14ac:dyDescent="0.25">
      <c r="A112" s="40"/>
      <c r="B112" s="40"/>
      <c r="C112" s="40"/>
    </row>
    <row r="113" spans="1:3" ht="11.5" x14ac:dyDescent="0.25">
      <c r="A113" s="40"/>
      <c r="B113" s="40"/>
      <c r="C113" s="40"/>
    </row>
    <row r="114" spans="1:3" ht="11.5" x14ac:dyDescent="0.25">
      <c r="A114" s="40"/>
      <c r="B114" s="40"/>
      <c r="C114" s="40"/>
    </row>
    <row r="115" spans="1:3" ht="11.5" x14ac:dyDescent="0.25">
      <c r="A115" s="40"/>
      <c r="B115" s="40"/>
      <c r="C115" s="40"/>
    </row>
    <row r="116" spans="1:3" ht="11.5" x14ac:dyDescent="0.25">
      <c r="A116" s="40"/>
      <c r="B116" s="40"/>
      <c r="C116" s="40"/>
    </row>
    <row r="117" spans="1:3" ht="11.5" x14ac:dyDescent="0.25">
      <c r="A117" s="40"/>
      <c r="B117" s="40"/>
      <c r="C117" s="40"/>
    </row>
    <row r="118" spans="1:3" ht="11.5" x14ac:dyDescent="0.25">
      <c r="A118" s="40"/>
      <c r="B118" s="40"/>
      <c r="C118" s="40"/>
    </row>
    <row r="119" spans="1:3" ht="11.5" x14ac:dyDescent="0.25">
      <c r="A119" s="40"/>
      <c r="B119" s="40"/>
      <c r="C119" s="40"/>
    </row>
    <row r="120" spans="1:3" ht="11.5" x14ac:dyDescent="0.25">
      <c r="A120" s="40"/>
      <c r="B120" s="40"/>
      <c r="C120" s="40"/>
    </row>
    <row r="121" spans="1:3" ht="11.5" x14ac:dyDescent="0.25">
      <c r="A121" s="40"/>
      <c r="B121" s="40"/>
      <c r="C121" s="40"/>
    </row>
    <row r="122" spans="1:3" ht="11.5" x14ac:dyDescent="0.25">
      <c r="A122" s="40"/>
      <c r="B122" s="40"/>
      <c r="C122" s="40"/>
    </row>
    <row r="123" spans="1:3" ht="11.5" x14ac:dyDescent="0.25">
      <c r="A123" s="40"/>
      <c r="B123" s="40"/>
      <c r="C123" s="40"/>
    </row>
    <row r="124" spans="1:3" ht="11.5" x14ac:dyDescent="0.25">
      <c r="A124" s="40"/>
      <c r="B124" s="40"/>
      <c r="C124" s="40"/>
    </row>
    <row r="125" spans="1:3" ht="11.5" x14ac:dyDescent="0.25">
      <c r="A125" s="40"/>
      <c r="B125" s="40"/>
      <c r="C125" s="40"/>
    </row>
    <row r="126" spans="1:3" ht="11.5" x14ac:dyDescent="0.25">
      <c r="A126" s="40"/>
      <c r="B126" s="40"/>
      <c r="C126" s="40"/>
    </row>
    <row r="127" spans="1:3" ht="11.5" x14ac:dyDescent="0.25">
      <c r="A127" s="40"/>
      <c r="B127" s="40"/>
      <c r="C127" s="40"/>
    </row>
    <row r="128" spans="1:3" ht="11.5" x14ac:dyDescent="0.25">
      <c r="A128" s="40"/>
      <c r="B128" s="40"/>
      <c r="C128" s="40"/>
    </row>
    <row r="129" spans="1:3" ht="11.5" x14ac:dyDescent="0.25">
      <c r="A129" s="40"/>
      <c r="B129" s="40"/>
      <c r="C129" s="40"/>
    </row>
    <row r="130" spans="1:3" ht="11.5" x14ac:dyDescent="0.25">
      <c r="A130" s="40"/>
      <c r="B130" s="40"/>
      <c r="C130" s="40"/>
    </row>
    <row r="131" spans="1:3" ht="11.5" x14ac:dyDescent="0.25">
      <c r="A131" s="40"/>
      <c r="B131" s="40"/>
      <c r="C131" s="40"/>
    </row>
    <row r="132" spans="1:3" ht="11.5" x14ac:dyDescent="0.25">
      <c r="A132" s="40"/>
      <c r="B132" s="40"/>
      <c r="C132" s="40"/>
    </row>
    <row r="133" spans="1:3" ht="11.5" x14ac:dyDescent="0.25">
      <c r="A133" s="40"/>
      <c r="B133" s="40"/>
      <c r="C133" s="40"/>
    </row>
    <row r="134" spans="1:3" ht="11.5" x14ac:dyDescent="0.25">
      <c r="A134" s="40"/>
      <c r="B134" s="40"/>
      <c r="C134" s="40"/>
    </row>
    <row r="135" spans="1:3" ht="11.5" x14ac:dyDescent="0.25">
      <c r="A135" s="40"/>
      <c r="B135" s="40"/>
      <c r="C135" s="40"/>
    </row>
    <row r="136" spans="1:3" ht="11.5" x14ac:dyDescent="0.25">
      <c r="A136" s="40"/>
      <c r="B136" s="40"/>
      <c r="C136" s="40"/>
    </row>
    <row r="137" spans="1:3" ht="11.5" x14ac:dyDescent="0.25">
      <c r="A137" s="40"/>
      <c r="B137" s="40"/>
      <c r="C137" s="40"/>
    </row>
    <row r="138" spans="1:3" ht="11.5" x14ac:dyDescent="0.25">
      <c r="A138" s="40"/>
      <c r="B138" s="40"/>
      <c r="C138" s="40"/>
    </row>
    <row r="139" spans="1:3" ht="11.5" x14ac:dyDescent="0.25">
      <c r="A139" s="40"/>
      <c r="B139" s="40"/>
      <c r="C139" s="40"/>
    </row>
    <row r="140" spans="1:3" ht="11.5" x14ac:dyDescent="0.25">
      <c r="A140" s="40"/>
      <c r="B140" s="40"/>
      <c r="C140" s="40"/>
    </row>
    <row r="141" spans="1:3" ht="11.5" x14ac:dyDescent="0.25">
      <c r="A141" s="40"/>
      <c r="B141" s="40"/>
      <c r="C141" s="40"/>
    </row>
    <row r="142" spans="1:3" ht="11.5" x14ac:dyDescent="0.25">
      <c r="A142" s="40"/>
      <c r="B142" s="40"/>
      <c r="C142" s="40"/>
    </row>
    <row r="143" spans="1:3" ht="11.5" x14ac:dyDescent="0.25">
      <c r="A143" s="40"/>
      <c r="B143" s="40"/>
      <c r="C143" s="40"/>
    </row>
    <row r="144" spans="1:3" ht="11.5" x14ac:dyDescent="0.25">
      <c r="A144" s="40"/>
      <c r="B144" s="40"/>
      <c r="C144" s="40"/>
    </row>
    <row r="145" spans="1:3" ht="11.5" x14ac:dyDescent="0.25">
      <c r="A145" s="40"/>
      <c r="B145" s="40"/>
      <c r="C145" s="40"/>
    </row>
    <row r="146" spans="1:3" ht="11.5" x14ac:dyDescent="0.25">
      <c r="A146" s="40"/>
      <c r="B146" s="40"/>
      <c r="C146" s="40"/>
    </row>
    <row r="147" spans="1:3" ht="11.5" x14ac:dyDescent="0.25">
      <c r="A147" s="40"/>
      <c r="B147" s="40"/>
      <c r="C147" s="40"/>
    </row>
    <row r="148" spans="1:3" ht="11.5" x14ac:dyDescent="0.25">
      <c r="A148" s="40"/>
      <c r="B148" s="40"/>
      <c r="C148" s="40"/>
    </row>
    <row r="149" spans="1:3" ht="11.5" x14ac:dyDescent="0.25">
      <c r="A149" s="40"/>
      <c r="B149" s="40"/>
      <c r="C149" s="40"/>
    </row>
    <row r="150" spans="1:3" ht="11.5" x14ac:dyDescent="0.25">
      <c r="A150" s="40"/>
      <c r="B150" s="40"/>
      <c r="C150" s="40"/>
    </row>
    <row r="151" spans="1:3" ht="11.5" x14ac:dyDescent="0.25">
      <c r="A151" s="40"/>
      <c r="B151" s="40"/>
      <c r="C151" s="40"/>
    </row>
    <row r="152" spans="1:3" ht="11.5" x14ac:dyDescent="0.25">
      <c r="A152" s="40"/>
      <c r="B152" s="40"/>
      <c r="C152" s="40"/>
    </row>
    <row r="153" spans="1:3" ht="11.5" x14ac:dyDescent="0.25">
      <c r="A153" s="40"/>
      <c r="B153" s="40"/>
      <c r="C153" s="40"/>
    </row>
    <row r="154" spans="1:3" ht="11.5" x14ac:dyDescent="0.25">
      <c r="A154" s="40"/>
      <c r="B154" s="40"/>
      <c r="C154" s="40"/>
    </row>
    <row r="155" spans="1:3" ht="11.5" x14ac:dyDescent="0.25">
      <c r="A155" s="40"/>
      <c r="B155" s="40"/>
      <c r="C155" s="40"/>
    </row>
    <row r="156" spans="1:3" ht="11.5" x14ac:dyDescent="0.25">
      <c r="A156" s="40"/>
      <c r="B156" s="40"/>
      <c r="C156" s="40"/>
    </row>
    <row r="157" spans="1:3" ht="11.5" x14ac:dyDescent="0.25">
      <c r="A157" s="40"/>
      <c r="B157" s="40"/>
      <c r="C157" s="40"/>
    </row>
    <row r="158" spans="1:3" ht="11.5" x14ac:dyDescent="0.25">
      <c r="A158" s="40"/>
      <c r="B158" s="40"/>
      <c r="C158" s="40"/>
    </row>
    <row r="159" spans="1:3" ht="11.5" x14ac:dyDescent="0.25">
      <c r="A159" s="40"/>
      <c r="B159" s="40"/>
      <c r="C159" s="40"/>
    </row>
    <row r="160" spans="1:3" ht="11.5" x14ac:dyDescent="0.25">
      <c r="A160" s="40"/>
      <c r="B160" s="40"/>
      <c r="C160" s="40"/>
    </row>
    <row r="161" spans="1:3" ht="11.5" x14ac:dyDescent="0.25">
      <c r="A161" s="40"/>
      <c r="B161" s="40"/>
      <c r="C161" s="40"/>
    </row>
    <row r="162" spans="1:3" ht="11.5" x14ac:dyDescent="0.25">
      <c r="A162" s="40"/>
      <c r="B162" s="40"/>
      <c r="C162" s="40"/>
    </row>
    <row r="163" spans="1:3" ht="11.5" x14ac:dyDescent="0.25">
      <c r="A163" s="40"/>
      <c r="B163" s="40"/>
      <c r="C163" s="40"/>
    </row>
    <row r="164" spans="1:3" ht="11.5" x14ac:dyDescent="0.25">
      <c r="A164" s="40"/>
      <c r="B164" s="40"/>
      <c r="C164" s="40"/>
    </row>
    <row r="165" spans="1:3" ht="11.5" x14ac:dyDescent="0.25">
      <c r="A165" s="40"/>
      <c r="B165" s="40"/>
      <c r="C165" s="40"/>
    </row>
    <row r="166" spans="1:3" ht="11.5" x14ac:dyDescent="0.25">
      <c r="A166" s="40"/>
      <c r="B166" s="40"/>
      <c r="C166" s="40"/>
    </row>
    <row r="167" spans="1:3" ht="11.5" x14ac:dyDescent="0.25">
      <c r="A167" s="40"/>
      <c r="B167" s="40"/>
      <c r="C167" s="40"/>
    </row>
    <row r="168" spans="1:3" ht="11.5" x14ac:dyDescent="0.25">
      <c r="A168" s="40"/>
      <c r="B168" s="40"/>
      <c r="C168" s="40"/>
    </row>
    <row r="169" spans="1:3" ht="11.5" x14ac:dyDescent="0.25">
      <c r="A169" s="40"/>
      <c r="B169" s="40"/>
      <c r="C169" s="40"/>
    </row>
    <row r="170" spans="1:3" ht="11.5" x14ac:dyDescent="0.25">
      <c r="A170" s="40"/>
      <c r="B170" s="40"/>
      <c r="C170" s="40"/>
    </row>
    <row r="171" spans="1:3" ht="11.5" x14ac:dyDescent="0.25">
      <c r="A171" s="40"/>
      <c r="B171" s="40"/>
      <c r="C171" s="40"/>
    </row>
    <row r="172" spans="1:3" ht="11.5" x14ac:dyDescent="0.25">
      <c r="A172" s="40"/>
      <c r="B172" s="40"/>
      <c r="C172" s="40"/>
    </row>
    <row r="173" spans="1:3" ht="11.5" x14ac:dyDescent="0.25">
      <c r="A173" s="40"/>
      <c r="B173" s="40"/>
      <c r="C173" s="40"/>
    </row>
    <row r="174" spans="1:3" ht="11.5" x14ac:dyDescent="0.25">
      <c r="A174" s="40"/>
      <c r="B174" s="40"/>
      <c r="C174" s="40"/>
    </row>
    <row r="175" spans="1:3" ht="11.5" x14ac:dyDescent="0.25">
      <c r="A175" s="40"/>
      <c r="B175" s="40"/>
      <c r="C175" s="40"/>
    </row>
    <row r="176" spans="1:3" ht="11.5" x14ac:dyDescent="0.25">
      <c r="A176" s="40"/>
      <c r="B176" s="40"/>
      <c r="C176" s="40"/>
    </row>
    <row r="177" spans="1:3" ht="11.5" x14ac:dyDescent="0.25">
      <c r="A177" s="40"/>
      <c r="B177" s="40"/>
      <c r="C177" s="40"/>
    </row>
    <row r="178" spans="1:3" ht="11.5" x14ac:dyDescent="0.25">
      <c r="A178" s="40"/>
      <c r="B178" s="40"/>
      <c r="C178" s="40"/>
    </row>
    <row r="179" spans="1:3" ht="11.5" x14ac:dyDescent="0.25">
      <c r="A179" s="40"/>
      <c r="B179" s="40"/>
      <c r="C179" s="40"/>
    </row>
    <row r="180" spans="1:3" ht="11.5" x14ac:dyDescent="0.25">
      <c r="A180" s="40"/>
      <c r="B180" s="40"/>
      <c r="C180" s="40"/>
    </row>
    <row r="181" spans="1:3" ht="11.5" x14ac:dyDescent="0.25">
      <c r="A181" s="40"/>
      <c r="B181" s="40"/>
      <c r="C181" s="40"/>
    </row>
    <row r="182" spans="1:3" ht="11.5" x14ac:dyDescent="0.25">
      <c r="A182" s="40"/>
      <c r="B182" s="40"/>
      <c r="C182" s="40"/>
    </row>
    <row r="183" spans="1:3" ht="11.5" x14ac:dyDescent="0.25">
      <c r="A183" s="40"/>
      <c r="B183" s="40"/>
      <c r="C183" s="40"/>
    </row>
    <row r="184" spans="1:3" ht="11.5" x14ac:dyDescent="0.25">
      <c r="A184" s="40"/>
      <c r="B184" s="40"/>
      <c r="C184" s="40"/>
    </row>
    <row r="185" spans="1:3" ht="11.5" x14ac:dyDescent="0.25">
      <c r="A185" s="40"/>
      <c r="B185" s="40"/>
      <c r="C185" s="40"/>
    </row>
    <row r="186" spans="1:3" ht="11.5" x14ac:dyDescent="0.25">
      <c r="A186" s="40"/>
      <c r="B186" s="40"/>
      <c r="C186" s="40"/>
    </row>
    <row r="187" spans="1:3" ht="11.5" x14ac:dyDescent="0.25">
      <c r="A187" s="40"/>
      <c r="B187" s="40"/>
      <c r="C187" s="40"/>
    </row>
    <row r="188" spans="1:3" ht="11.5" x14ac:dyDescent="0.25">
      <c r="A188" s="40"/>
      <c r="B188" s="40"/>
      <c r="C188" s="40"/>
    </row>
    <row r="189" spans="1:3" ht="11.5" x14ac:dyDescent="0.25">
      <c r="A189" s="40"/>
      <c r="B189" s="40"/>
      <c r="C189" s="40"/>
    </row>
    <row r="190" spans="1:3" ht="11.5" x14ac:dyDescent="0.25">
      <c r="A190" s="40"/>
      <c r="B190" s="40"/>
      <c r="C190" s="40"/>
    </row>
    <row r="191" spans="1:3" ht="11.5" x14ac:dyDescent="0.25">
      <c r="A191" s="40"/>
      <c r="B191" s="40"/>
      <c r="C191" s="40"/>
    </row>
    <row r="192" spans="1:3" ht="11.5" x14ac:dyDescent="0.25">
      <c r="A192" s="40"/>
      <c r="B192" s="40"/>
      <c r="C192" s="40"/>
    </row>
    <row r="193" spans="1:3" ht="11.5" x14ac:dyDescent="0.25">
      <c r="A193" s="40"/>
      <c r="B193" s="40"/>
      <c r="C193" s="40"/>
    </row>
    <row r="194" spans="1:3" ht="11.5" x14ac:dyDescent="0.25">
      <c r="A194" s="40"/>
      <c r="B194" s="40"/>
      <c r="C194" s="40"/>
    </row>
    <row r="195" spans="1:3" ht="11.5" x14ac:dyDescent="0.25">
      <c r="A195" s="40"/>
      <c r="B195" s="40"/>
      <c r="C195" s="40"/>
    </row>
    <row r="196" spans="1:3" ht="11.5" x14ac:dyDescent="0.25">
      <c r="A196" s="40"/>
      <c r="B196" s="40"/>
      <c r="C196" s="40"/>
    </row>
    <row r="197" spans="1:3" ht="11.5" x14ac:dyDescent="0.25">
      <c r="A197" s="40"/>
      <c r="B197" s="40"/>
      <c r="C197" s="40"/>
    </row>
    <row r="198" spans="1:3" ht="11.5" x14ac:dyDescent="0.25">
      <c r="A198" s="40"/>
      <c r="B198" s="40"/>
      <c r="C198" s="40"/>
    </row>
    <row r="199" spans="1:3" ht="11.5" x14ac:dyDescent="0.25">
      <c r="A199" s="40"/>
      <c r="B199" s="40"/>
      <c r="C199" s="40"/>
    </row>
    <row r="200" spans="1:3" ht="11.5" x14ac:dyDescent="0.25">
      <c r="A200" s="40"/>
      <c r="B200" s="40"/>
      <c r="C200" s="40"/>
    </row>
    <row r="201" spans="1:3" ht="11.5" x14ac:dyDescent="0.25">
      <c r="A201" s="40"/>
      <c r="B201" s="40"/>
      <c r="C201" s="40"/>
    </row>
    <row r="202" spans="1:3" ht="11.5" x14ac:dyDescent="0.25">
      <c r="A202" s="40"/>
      <c r="B202" s="40"/>
      <c r="C202" s="40"/>
    </row>
    <row r="203" spans="1:3" ht="11.5" x14ac:dyDescent="0.25">
      <c r="A203" s="40"/>
      <c r="B203" s="40"/>
      <c r="C203" s="40"/>
    </row>
    <row r="204" spans="1:3" ht="11.5" x14ac:dyDescent="0.25">
      <c r="A204" s="40"/>
      <c r="B204" s="40"/>
      <c r="C204" s="40"/>
    </row>
    <row r="205" spans="1:3" ht="11.5" x14ac:dyDescent="0.25">
      <c r="A205" s="40"/>
      <c r="B205" s="40"/>
      <c r="C205" s="40"/>
    </row>
    <row r="206" spans="1:3" ht="11.5" x14ac:dyDescent="0.25">
      <c r="A206" s="40"/>
      <c r="B206" s="40"/>
      <c r="C206" s="40"/>
    </row>
    <row r="207" spans="1:3" ht="11.5" x14ac:dyDescent="0.25">
      <c r="A207" s="40"/>
      <c r="B207" s="40"/>
      <c r="C207" s="40"/>
    </row>
    <row r="208" spans="1:3" ht="11.5" x14ac:dyDescent="0.25">
      <c r="A208" s="40"/>
      <c r="B208" s="40"/>
      <c r="C208" s="40"/>
    </row>
  </sheetData>
  <pageMargins left="0.7" right="0.7" top="0.75" bottom="0.75" header="0.3" footer="0.3"/>
  <pageSetup orientation="portrait" horizontalDpi="4294967293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21.635588317536961</v>
      </c>
      <c r="F3" s="34">
        <f t="shared" si="0"/>
        <v>22.3546009236427</v>
      </c>
      <c r="G3" s="53">
        <f t="shared" si="0"/>
        <v>198.73103019605122</v>
      </c>
      <c r="H3" s="34">
        <f t="shared" si="0"/>
        <v>-3.2323894829540842</v>
      </c>
      <c r="I3" s="34">
        <f t="shared" si="0"/>
        <v>22.93889169676757</v>
      </c>
      <c r="J3" s="52">
        <f t="shared" si="0"/>
        <v>6.9136337727894555</v>
      </c>
      <c r="K3" s="34">
        <f t="shared" si="0"/>
        <v>-6.1464510779540849</v>
      </c>
      <c r="L3" s="34">
        <f t="shared" si="0"/>
        <v>21.960626475245483</v>
      </c>
      <c r="M3" s="52">
        <f t="shared" si="0"/>
        <v>11.300214066060901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13.512820509999999</v>
      </c>
      <c r="F4" s="34">
        <v>10.903124099999999</v>
      </c>
      <c r="G4" s="44">
        <v>320.60289849999998</v>
      </c>
      <c r="H4" s="35">
        <v>-4.0628205130000001</v>
      </c>
      <c r="I4" s="35">
        <v>21.306233259999999</v>
      </c>
      <c r="J4" s="43">
        <v>4.6422532780000001</v>
      </c>
      <c r="K4" s="36">
        <v>-6.2628205130000003</v>
      </c>
      <c r="L4" s="35">
        <v>24.342862459999999</v>
      </c>
      <c r="M4" s="50">
        <v>16.278764169999999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13.948717950000001</v>
      </c>
      <c r="F5" s="34">
        <v>11.0504795</v>
      </c>
      <c r="G5" s="44">
        <v>295.28565630000003</v>
      </c>
      <c r="H5" s="35">
        <v>-4.0987179490000001</v>
      </c>
      <c r="I5" s="35">
        <v>21.292417919999998</v>
      </c>
      <c r="J5" s="43">
        <v>12.7442058</v>
      </c>
      <c r="K5" s="36">
        <v>-5.9987179490000004</v>
      </c>
      <c r="L5" s="35">
        <v>24.7259761</v>
      </c>
      <c r="M5" s="50">
        <v>18.33010573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16.025641029999999</v>
      </c>
      <c r="F6" s="34">
        <v>14.0509735</v>
      </c>
      <c r="G6" s="44">
        <v>262.52002479999999</v>
      </c>
      <c r="H6" s="35">
        <v>-4.9256410260000001</v>
      </c>
      <c r="I6" s="35">
        <v>20.231007779999999</v>
      </c>
      <c r="J6" s="43">
        <v>13.30647559</v>
      </c>
      <c r="K6" s="36">
        <v>-6.8756410260000003</v>
      </c>
      <c r="L6" s="35">
        <v>25.93911963</v>
      </c>
      <c r="M6" s="50">
        <v>13.124494009999999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15.1025641</v>
      </c>
      <c r="F7" s="34">
        <v>36.030848229999997</v>
      </c>
      <c r="G7" s="44">
        <v>232.96373030000001</v>
      </c>
      <c r="H7" s="35">
        <v>-1.5525641029999999</v>
      </c>
      <c r="I7" s="35">
        <v>40.36611937</v>
      </c>
      <c r="J7" s="43">
        <v>13.18577969</v>
      </c>
      <c r="K7" s="36">
        <v>-4.9025641029999996</v>
      </c>
      <c r="L7" s="35">
        <v>31.160264860000002</v>
      </c>
      <c r="M7" s="50">
        <v>23.865078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18.410256409999999</v>
      </c>
      <c r="F8" s="34">
        <v>26.37739715</v>
      </c>
      <c r="G8" s="44">
        <v>211.07161869999999</v>
      </c>
      <c r="H8" s="35">
        <v>-3.7102564099999999</v>
      </c>
      <c r="I8" s="35">
        <v>27.916376119999999</v>
      </c>
      <c r="J8" s="43">
        <v>12.24576195</v>
      </c>
      <c r="K8" s="36">
        <v>-6.4102564099999997</v>
      </c>
      <c r="L8" s="35">
        <v>25.794987970000001</v>
      </c>
      <c r="M8" s="50">
        <v>14.70422701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13.410256410000001</v>
      </c>
      <c r="F9" s="34">
        <v>11.66771913</v>
      </c>
      <c r="G9" s="44">
        <v>337.64856450000002</v>
      </c>
      <c r="H9" s="35">
        <v>-3.9602564099999999</v>
      </c>
      <c r="I9" s="35">
        <v>20.673153920000001</v>
      </c>
      <c r="J9" s="43">
        <v>-2.418681109</v>
      </c>
      <c r="K9" s="36">
        <v>-6.06025641</v>
      </c>
      <c r="L9" s="35">
        <v>25.799481050000001</v>
      </c>
      <c r="M9" s="50">
        <v>10.495455789999999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18.641025639999999</v>
      </c>
      <c r="F10" s="34">
        <v>14.64016861</v>
      </c>
      <c r="G10" s="44">
        <v>258.32142479999999</v>
      </c>
      <c r="H10" s="35">
        <v>-5.2910256410000001</v>
      </c>
      <c r="I10" s="35">
        <v>19.180557409999999</v>
      </c>
      <c r="J10" s="43">
        <v>23.123295710000001</v>
      </c>
      <c r="K10" s="36">
        <v>-7.4410256410000004</v>
      </c>
      <c r="L10" s="35">
        <v>24.633647880000002</v>
      </c>
      <c r="M10" s="50">
        <v>19.098321989999999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13.974358970000001</v>
      </c>
      <c r="F11" s="34">
        <v>15.327261310000001</v>
      </c>
      <c r="G11" s="44">
        <v>275.5918125</v>
      </c>
      <c r="H11" s="35">
        <v>-2.674358974</v>
      </c>
      <c r="I11" s="35">
        <v>26.343209210000001</v>
      </c>
      <c r="J11" s="43">
        <v>11.46899672</v>
      </c>
      <c r="K11" s="36">
        <v>-4.8243589739999999</v>
      </c>
      <c r="L11" s="35">
        <v>25.729915940000001</v>
      </c>
      <c r="M11" s="50">
        <v>19.686494769999999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15.948717950000001</v>
      </c>
      <c r="F12" s="34">
        <v>13.64548018</v>
      </c>
      <c r="G12" s="44">
        <v>267.0095139</v>
      </c>
      <c r="H12" s="35">
        <v>-3.7987179489999998</v>
      </c>
      <c r="I12" s="35">
        <v>23.302507760000001</v>
      </c>
      <c r="J12" s="43">
        <v>12.29054189</v>
      </c>
      <c r="K12" s="36">
        <v>-6.0987179490000001</v>
      </c>
      <c r="L12" s="35">
        <v>23.77999599</v>
      </c>
      <c r="M12" s="50">
        <v>18.10989331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12.8974359</v>
      </c>
      <c r="F13" s="34">
        <v>15.210384660000001</v>
      </c>
      <c r="G13" s="44">
        <v>327.87029080000002</v>
      </c>
      <c r="H13" s="35">
        <v>-2.5474358970000002</v>
      </c>
      <c r="I13" s="35">
        <v>28.33646478</v>
      </c>
      <c r="J13" s="43">
        <v>-5.9488545989999997</v>
      </c>
      <c r="K13" s="36">
        <v>-4.6974358970000001</v>
      </c>
      <c r="L13" s="35">
        <v>27.02890863</v>
      </c>
      <c r="M13" s="50">
        <v>16.29317176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12.07692308</v>
      </c>
      <c r="F14" s="34">
        <v>10.081676679999999</v>
      </c>
      <c r="G14" s="44">
        <v>369.97499529999999</v>
      </c>
      <c r="H14" s="35">
        <v>-3.576923077</v>
      </c>
      <c r="I14" s="35">
        <v>20.15065383</v>
      </c>
      <c r="J14" s="43">
        <v>-21.742927720000001</v>
      </c>
      <c r="K14" s="36">
        <v>-5.326923077</v>
      </c>
      <c r="L14" s="35">
        <v>22.631490509999999</v>
      </c>
      <c r="M14" s="50">
        <v>3.2225192690000002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29.487179489999999</v>
      </c>
      <c r="F15" s="34">
        <v>14.075195409999999</v>
      </c>
      <c r="G15" s="44">
        <v>160.7354852</v>
      </c>
      <c r="H15" s="35">
        <v>-3.0871794870000002</v>
      </c>
      <c r="I15" s="35">
        <v>11.327879429999999</v>
      </c>
      <c r="J15" s="43">
        <v>-6.3351345239999999</v>
      </c>
      <c r="K15" s="36">
        <v>-5.5371794870000004</v>
      </c>
      <c r="L15" s="35">
        <v>13.442725080000001</v>
      </c>
      <c r="M15" s="50">
        <v>11.77202428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20.333333329999999</v>
      </c>
      <c r="F16" s="34">
        <v>34.715525409999998</v>
      </c>
      <c r="G16" s="44">
        <v>180.87382819999999</v>
      </c>
      <c r="H16" s="35">
        <v>-3.1833333330000002</v>
      </c>
      <c r="I16" s="35">
        <v>33.396573760000003</v>
      </c>
      <c r="J16" s="43">
        <v>4.1574876920000001</v>
      </c>
      <c r="K16" s="36">
        <v>-6.5333333329999999</v>
      </c>
      <c r="L16" s="35">
        <v>27.07832749</v>
      </c>
      <c r="M16" s="50">
        <v>4.698058208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17.23076923</v>
      </c>
      <c r="F17" s="34">
        <v>20.59433125</v>
      </c>
      <c r="G17" s="44">
        <v>236.90120949999999</v>
      </c>
      <c r="H17" s="35">
        <v>-4.730769231</v>
      </c>
      <c r="I17" s="35">
        <v>24.16774551</v>
      </c>
      <c r="J17" s="43">
        <v>25.81970587</v>
      </c>
      <c r="K17" s="36">
        <v>-6.5807692309999997</v>
      </c>
      <c r="L17" s="35">
        <v>26.53488694</v>
      </c>
      <c r="M17" s="50">
        <v>16.63876539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19.128205130000001</v>
      </c>
      <c r="F18" s="34">
        <v>17.518634259999999</v>
      </c>
      <c r="G18" s="44">
        <v>226.7457363</v>
      </c>
      <c r="H18" s="35">
        <v>-5.2782051279999997</v>
      </c>
      <c r="I18" s="35">
        <v>20.717326230000001</v>
      </c>
      <c r="J18" s="43">
        <v>21.37369713</v>
      </c>
      <c r="K18" s="36">
        <v>-6.4782051279999999</v>
      </c>
      <c r="L18" s="35">
        <v>22.37655264</v>
      </c>
      <c r="M18" s="50">
        <v>13.19134049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</v>
      </c>
      <c r="F19" s="34">
        <v>8.9987643800000008</v>
      </c>
      <c r="G19" s="44">
        <v>287.948194</v>
      </c>
      <c r="H19" s="35">
        <v>-3.8</v>
      </c>
      <c r="I19" s="35">
        <v>19.026438079999998</v>
      </c>
      <c r="J19" s="43">
        <v>13.171614099999999</v>
      </c>
      <c r="K19" s="36">
        <v>-6.25</v>
      </c>
      <c r="L19" s="35">
        <v>21.20100884</v>
      </c>
      <c r="M19" s="50">
        <v>22.31578627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16.84615385</v>
      </c>
      <c r="F20" s="34">
        <v>37.882152220000002</v>
      </c>
      <c r="G20" s="44">
        <v>198.453069</v>
      </c>
      <c r="H20" s="35">
        <v>-2.1461538459999998</v>
      </c>
      <c r="I20" s="35">
        <v>38.349846040000003</v>
      </c>
      <c r="J20" s="43">
        <v>4.7425630300000003</v>
      </c>
      <c r="K20" s="36">
        <v>-5.596153846</v>
      </c>
      <c r="L20" s="35">
        <v>29.79674116</v>
      </c>
      <c r="M20" s="50">
        <v>5.5477611859999998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11.84615385</v>
      </c>
      <c r="F21" s="34">
        <v>20.336903400000001</v>
      </c>
      <c r="G21" s="44">
        <v>293.22954529999998</v>
      </c>
      <c r="H21" s="35">
        <v>-1.896153846</v>
      </c>
      <c r="I21" s="35">
        <v>31.582365970000001</v>
      </c>
      <c r="J21" s="43">
        <v>12.212497279999999</v>
      </c>
      <c r="K21" s="36">
        <v>-4.0461538460000002</v>
      </c>
      <c r="L21" s="35">
        <v>28.674642070000001</v>
      </c>
      <c r="M21" s="50">
        <v>22.80233381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12.53846154</v>
      </c>
      <c r="F22" s="34">
        <v>10.46009944</v>
      </c>
      <c r="G22" s="44">
        <v>355.58938039999998</v>
      </c>
      <c r="H22" s="35">
        <v>-3.788461538</v>
      </c>
      <c r="I22" s="35">
        <v>19.901045289999999</v>
      </c>
      <c r="J22" s="43">
        <v>-12.48445152</v>
      </c>
      <c r="K22" s="36">
        <v>-5.5884615379999998</v>
      </c>
      <c r="L22" s="35">
        <v>23.581296030000001</v>
      </c>
      <c r="M22" s="50">
        <v>9.1977596469999998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29.897435900000001</v>
      </c>
      <c r="F23" s="34">
        <v>18.809819690000001</v>
      </c>
      <c r="G23" s="44">
        <v>184.8092398</v>
      </c>
      <c r="H23" s="35">
        <v>-3.9974358969999999</v>
      </c>
      <c r="I23" s="35">
        <v>15.56508704</v>
      </c>
      <c r="J23" s="43">
        <v>-2.6399272090000001</v>
      </c>
      <c r="K23" s="36">
        <v>-6.2474358969999999</v>
      </c>
      <c r="L23" s="35">
        <v>16.128028019999999</v>
      </c>
      <c r="M23" s="50">
        <v>9.6493997619999998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16.15384615</v>
      </c>
      <c r="F24" s="34">
        <v>20.185990310000001</v>
      </c>
      <c r="G24" s="44">
        <v>254.5840445</v>
      </c>
      <c r="H24" s="35">
        <v>-3.8538461540000002</v>
      </c>
      <c r="I24" s="35">
        <v>24.894642659999999</v>
      </c>
      <c r="J24" s="43">
        <v>21.289181110000001</v>
      </c>
      <c r="K24" s="36">
        <v>-6.0538461540000004</v>
      </c>
      <c r="L24" s="35">
        <v>27.341895699999998</v>
      </c>
      <c r="M24" s="50">
        <v>20.947372300000001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17.282051280000001</v>
      </c>
      <c r="F25" s="34">
        <v>13.037759100000001</v>
      </c>
      <c r="G25" s="44">
        <v>263.32032179999999</v>
      </c>
      <c r="H25" s="35">
        <v>-5.7820512820000003</v>
      </c>
      <c r="I25" s="35">
        <v>18.487445090000001</v>
      </c>
      <c r="J25" s="43">
        <v>15.197911380000001</v>
      </c>
      <c r="K25" s="36">
        <v>-7.1320512819999999</v>
      </c>
      <c r="L25" s="35">
        <v>24.937493719999999</v>
      </c>
      <c r="M25" s="50">
        <v>12.428752319999999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14.410256410000001</v>
      </c>
      <c r="F26" s="34">
        <v>10.36862672</v>
      </c>
      <c r="G26" s="44">
        <v>286.73012879999999</v>
      </c>
      <c r="H26" s="35">
        <v>-4.3602564099999999</v>
      </c>
      <c r="I26" s="35">
        <v>18.812711499999999</v>
      </c>
      <c r="J26" s="43">
        <v>9.0114528630000006</v>
      </c>
      <c r="K26" s="36">
        <v>-6.7602564100000002</v>
      </c>
      <c r="L26" s="35">
        <v>23.33991992</v>
      </c>
      <c r="M26" s="50">
        <v>21.630132660000001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19.15384615</v>
      </c>
      <c r="F27" s="34">
        <v>27.05014199</v>
      </c>
      <c r="G27" s="44">
        <v>201.3151167</v>
      </c>
      <c r="H27" s="35">
        <v>-3.0538461539999999</v>
      </c>
      <c r="I27" s="35">
        <v>29.234284030000001</v>
      </c>
      <c r="J27" s="43">
        <v>5.5678766519999998</v>
      </c>
      <c r="K27" s="36">
        <v>-6.2538461539999997</v>
      </c>
      <c r="L27" s="35">
        <v>25.292897709999998</v>
      </c>
      <c r="M27" s="50">
        <v>10.781497870000001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13.76923077</v>
      </c>
      <c r="F28" s="34">
        <v>12.807686390000001</v>
      </c>
      <c r="G28" s="44">
        <v>313.46221389999999</v>
      </c>
      <c r="H28" s="35">
        <v>-2.7192307690000002</v>
      </c>
      <c r="I28" s="35">
        <v>25.321768129999999</v>
      </c>
      <c r="J28" s="43">
        <v>-0.4121609067</v>
      </c>
      <c r="K28" s="36">
        <v>-5.3192307689999998</v>
      </c>
      <c r="L28" s="35">
        <v>24.584895929999998</v>
      </c>
      <c r="M28" s="50">
        <v>18.555995599999999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22.07692308</v>
      </c>
      <c r="F29" s="34">
        <v>22.074705999999999</v>
      </c>
      <c r="G29" s="44">
        <v>191.53897660000001</v>
      </c>
      <c r="H29" s="35">
        <v>-3.5269230770000002</v>
      </c>
      <c r="I29" s="35">
        <v>21.666882680000001</v>
      </c>
      <c r="J29" s="43">
        <v>4.7900856980000004</v>
      </c>
      <c r="K29" s="36">
        <v>-6.5269230770000002</v>
      </c>
      <c r="L29" s="35">
        <v>20.618021370000001</v>
      </c>
      <c r="M29" s="50">
        <v>4.618772066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18.794871789999998</v>
      </c>
      <c r="F30" s="34">
        <v>21.795911539999999</v>
      </c>
      <c r="G30" s="44">
        <v>223.6578131</v>
      </c>
      <c r="H30" s="35">
        <v>-4.4448717950000001</v>
      </c>
      <c r="I30" s="35">
        <v>25.647435529999999</v>
      </c>
      <c r="J30" s="43">
        <v>21.971574360000002</v>
      </c>
      <c r="K30" s="36">
        <v>-6.0448717949999997</v>
      </c>
      <c r="L30" s="35">
        <v>25.049103219999999</v>
      </c>
      <c r="M30" s="50">
        <v>18.94928385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24.38461538</v>
      </c>
      <c r="F31" s="34">
        <v>25.531570680000002</v>
      </c>
      <c r="G31" s="44">
        <v>162.83021869999999</v>
      </c>
      <c r="H31" s="35">
        <v>-2.0346153849999999</v>
      </c>
      <c r="I31" s="35">
        <v>21.783680579999999</v>
      </c>
      <c r="J31" s="43">
        <v>-0.59962392170000001</v>
      </c>
      <c r="K31" s="36">
        <v>-6.0346153850000004</v>
      </c>
      <c r="L31" s="35">
        <v>20.204685820000002</v>
      </c>
      <c r="M31" s="50">
        <v>4.1713404240000003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20.641025639999999</v>
      </c>
      <c r="F32" s="34">
        <v>26.483667130000001</v>
      </c>
      <c r="G32" s="44">
        <v>178.04356079999999</v>
      </c>
      <c r="H32" s="35">
        <v>-2.7410256409999998</v>
      </c>
      <c r="I32" s="35">
        <v>27.0256908</v>
      </c>
      <c r="J32" s="43">
        <v>3.5822016579999998</v>
      </c>
      <c r="K32" s="36">
        <v>-6.4910256410000002</v>
      </c>
      <c r="L32" s="35">
        <v>22.686752850000001</v>
      </c>
      <c r="M32" s="50">
        <v>4.9914074729999998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14.358974359999999</v>
      </c>
      <c r="F33" s="34">
        <v>11.32155854</v>
      </c>
      <c r="G33" s="44">
        <v>296.36780449999998</v>
      </c>
      <c r="H33" s="35">
        <v>-4.1589743590000001</v>
      </c>
      <c r="I33" s="35">
        <v>20.70600971</v>
      </c>
      <c r="J33" s="43">
        <v>12.73628297</v>
      </c>
      <c r="K33" s="36">
        <v>-6.7589743589999998</v>
      </c>
      <c r="L33" s="35">
        <v>24.702301630000001</v>
      </c>
      <c r="M33" s="50">
        <v>21.476837629999999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16.897435900000001</v>
      </c>
      <c r="F34" s="34">
        <v>16.003973640000002</v>
      </c>
      <c r="G34" s="44">
        <v>257.60317179999998</v>
      </c>
      <c r="H34" s="35">
        <v>-4.6974358970000001</v>
      </c>
      <c r="I34" s="35">
        <v>21.702604709999999</v>
      </c>
      <c r="J34" s="43">
        <v>25.59639207</v>
      </c>
      <c r="K34" s="36">
        <v>-6.7974358969999997</v>
      </c>
      <c r="L34" s="35">
        <v>24.70517581</v>
      </c>
      <c r="M34" s="50">
        <v>18.389913320000002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24.974358970000001</v>
      </c>
      <c r="F35" s="34">
        <v>19.566448990000001</v>
      </c>
      <c r="G35" s="44">
        <v>180.0386168</v>
      </c>
      <c r="H35" s="35">
        <v>-2.0243589740000001</v>
      </c>
      <c r="I35" s="35">
        <v>17.528213000000001</v>
      </c>
      <c r="J35" s="43">
        <v>-5.9446694539999996</v>
      </c>
      <c r="K35" s="36">
        <v>-5.4743589740000003</v>
      </c>
      <c r="L35" s="35">
        <v>17.247222499999999</v>
      </c>
      <c r="M35" s="50">
        <v>3.2403837050000002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25.23076923</v>
      </c>
      <c r="F36" s="34">
        <v>20.144711130000001</v>
      </c>
      <c r="G36" s="44">
        <v>193.17382370000001</v>
      </c>
      <c r="H36" s="35">
        <v>-3.230769231</v>
      </c>
      <c r="I36" s="35">
        <v>18.168090230000001</v>
      </c>
      <c r="J36" s="43">
        <v>1.6725512250000001</v>
      </c>
      <c r="K36" s="36">
        <v>-6.230769231</v>
      </c>
      <c r="L36" s="35">
        <v>17.884494</v>
      </c>
      <c r="M36" s="50">
        <v>7.6893827339999996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24.794871789999998</v>
      </c>
      <c r="F37" s="34">
        <v>34.888637199999998</v>
      </c>
      <c r="G37" s="44">
        <v>128.31424559999999</v>
      </c>
      <c r="H37" s="35">
        <v>-2.9448717950000001</v>
      </c>
      <c r="I37" s="35">
        <v>25.585535870000001</v>
      </c>
      <c r="J37" s="43">
        <v>2.7458468539999998</v>
      </c>
      <c r="K37" s="36">
        <v>-7.4948717949999999</v>
      </c>
      <c r="L37" s="35">
        <v>22.619056189999998</v>
      </c>
      <c r="M37" s="50">
        <v>0.87542668869999996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22.974358970000001</v>
      </c>
      <c r="F38" s="34">
        <v>26.892758690000001</v>
      </c>
      <c r="G38" s="44">
        <v>169.51024169999999</v>
      </c>
      <c r="H38" s="35">
        <v>-2.2743589740000001</v>
      </c>
      <c r="I38" s="35">
        <v>24.540132969999998</v>
      </c>
      <c r="J38" s="43">
        <v>3.4275620529999999</v>
      </c>
      <c r="K38" s="36">
        <v>-6.6243589739999997</v>
      </c>
      <c r="L38" s="35">
        <v>21.161437379999999</v>
      </c>
      <c r="M38" s="50">
        <v>5.9290808249999998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29.76923077</v>
      </c>
      <c r="F39" s="34">
        <v>17.519217560000001</v>
      </c>
      <c r="G39" s="44">
        <v>130.1350961</v>
      </c>
      <c r="H39" s="35">
        <v>-4.1692307690000003</v>
      </c>
      <c r="I39" s="35">
        <v>15.142076510000001</v>
      </c>
      <c r="J39" s="43">
        <v>-7.4520552880000004</v>
      </c>
      <c r="K39" s="36">
        <v>-7.1192307689999996</v>
      </c>
      <c r="L39" s="35">
        <v>17.025554970000002</v>
      </c>
      <c r="M39" s="50">
        <v>5.5651397490000001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14.512820509999999</v>
      </c>
      <c r="F40" s="34">
        <v>11.759052280000001</v>
      </c>
      <c r="G40" s="44">
        <v>284.30190770000002</v>
      </c>
      <c r="H40" s="35">
        <v>-3.2628205129999999</v>
      </c>
      <c r="I40" s="35">
        <v>23.742028139999999</v>
      </c>
      <c r="J40" s="43">
        <v>8.6814223869999996</v>
      </c>
      <c r="K40" s="36">
        <v>-5.6628205129999998</v>
      </c>
      <c r="L40" s="35">
        <v>23.926658629999999</v>
      </c>
      <c r="M40" s="50">
        <v>20.653433629999999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28.15384615</v>
      </c>
      <c r="F41" s="34">
        <v>25.76148199</v>
      </c>
      <c r="G41" s="44">
        <v>121.9068479</v>
      </c>
      <c r="H41" s="35">
        <v>-3.5538461539999999</v>
      </c>
      <c r="I41" s="35">
        <v>20.10561624</v>
      </c>
      <c r="J41" s="43">
        <v>-2.7993734909999999</v>
      </c>
      <c r="K41" s="36">
        <v>-6.7538461539999997</v>
      </c>
      <c r="L41" s="35">
        <v>20.448276379999999</v>
      </c>
      <c r="M41" s="50">
        <v>3.7294489830000002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12.512820509999999</v>
      </c>
      <c r="F42" s="34">
        <v>30.559307690000001</v>
      </c>
      <c r="G42" s="44">
        <v>257.62954430000002</v>
      </c>
      <c r="H42" s="35">
        <v>-1.662820513</v>
      </c>
      <c r="I42" s="35">
        <v>38.104075700000003</v>
      </c>
      <c r="J42" s="43">
        <v>17.921164000000001</v>
      </c>
      <c r="K42" s="36">
        <v>-4.4128205129999998</v>
      </c>
      <c r="L42" s="35">
        <v>30.378151689999999</v>
      </c>
      <c r="M42" s="50">
        <v>27.56059608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14.256410259999999</v>
      </c>
      <c r="F43" s="34">
        <v>17.32257907</v>
      </c>
      <c r="G43" s="44">
        <v>255.9321569</v>
      </c>
      <c r="H43" s="35">
        <v>-2.8564102560000002</v>
      </c>
      <c r="I43" s="35">
        <v>25.682736999999999</v>
      </c>
      <c r="J43" s="43">
        <v>14.97162821</v>
      </c>
      <c r="K43" s="36">
        <v>-5.0064102559999997</v>
      </c>
      <c r="L43" s="35">
        <v>25.432710010000001</v>
      </c>
      <c r="M43" s="50">
        <v>17.222987830000001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23.15384615</v>
      </c>
      <c r="F44" s="34">
        <v>29.912349509999999</v>
      </c>
      <c r="G44" s="44">
        <v>149.1179406</v>
      </c>
      <c r="H44" s="35">
        <v>-2.4538461539999998</v>
      </c>
      <c r="I44" s="35">
        <v>24.455347450000001</v>
      </c>
      <c r="J44" s="43">
        <v>4.3965506569999997</v>
      </c>
      <c r="K44" s="36">
        <v>-7.4538461539999998</v>
      </c>
      <c r="L44" s="35">
        <v>21.407887179999999</v>
      </c>
      <c r="M44" s="50">
        <v>1.7180820919999999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21.512820510000001</v>
      </c>
      <c r="F45" s="34">
        <v>28.637415180000001</v>
      </c>
      <c r="G45" s="44">
        <v>179.45613270000001</v>
      </c>
      <c r="H45" s="35">
        <v>-2.3128205130000001</v>
      </c>
      <c r="I45" s="35">
        <v>27.177556750000001</v>
      </c>
      <c r="J45" s="43">
        <v>4.0630066210000004</v>
      </c>
      <c r="K45" s="36">
        <v>-6.5628205130000001</v>
      </c>
      <c r="L45" s="35">
        <v>23.883822769999998</v>
      </c>
      <c r="M45" s="50">
        <v>8.9429174610000004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17.102564099999999</v>
      </c>
      <c r="F46" s="34">
        <v>14.382067409999999</v>
      </c>
      <c r="G46" s="44">
        <v>262.68340430000001</v>
      </c>
      <c r="H46" s="35">
        <v>-5.0025641030000001</v>
      </c>
      <c r="I46" s="35">
        <v>20.401025659999998</v>
      </c>
      <c r="J46" s="43">
        <v>20.984546850000001</v>
      </c>
      <c r="K46" s="36">
        <v>-7.3025641029999999</v>
      </c>
      <c r="L46" s="35">
        <v>24.654133210000001</v>
      </c>
      <c r="M46" s="50">
        <v>17.677533180000001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15.1025641</v>
      </c>
      <c r="F47" s="34">
        <v>12.64323817</v>
      </c>
      <c r="G47" s="44">
        <v>274.2989561</v>
      </c>
      <c r="H47" s="35">
        <v>-4.3525641029999997</v>
      </c>
      <c r="I47" s="35">
        <v>19.582930470000001</v>
      </c>
      <c r="J47" s="43">
        <v>11.145037670000001</v>
      </c>
      <c r="K47" s="36">
        <v>-6.6025641029999997</v>
      </c>
      <c r="L47" s="35">
        <v>24.81660986</v>
      </c>
      <c r="M47" s="50">
        <v>14.369505370000001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23.025641029999999</v>
      </c>
      <c r="F48" s="34">
        <v>16.074222760000001</v>
      </c>
      <c r="G48" s="44">
        <v>219.34443959999999</v>
      </c>
      <c r="H48" s="35">
        <v>-5.2256410259999999</v>
      </c>
      <c r="I48" s="35">
        <v>18.260990329999998</v>
      </c>
      <c r="J48" s="43">
        <v>21.63912753</v>
      </c>
      <c r="K48" s="36">
        <v>-6.3256410259999996</v>
      </c>
      <c r="L48" s="35">
        <v>18.955109499999999</v>
      </c>
      <c r="M48" s="50">
        <v>12.29542255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</v>
      </c>
      <c r="F49" s="34">
        <v>9.102291009</v>
      </c>
      <c r="G49" s="44">
        <v>293.28042540000001</v>
      </c>
      <c r="H49" s="35">
        <v>-4.3499999999999996</v>
      </c>
      <c r="I49" s="35">
        <v>18.03957634</v>
      </c>
      <c r="J49" s="43">
        <v>5.126186261</v>
      </c>
      <c r="K49" s="36">
        <v>-6.7</v>
      </c>
      <c r="L49" s="35">
        <v>23.019396879999999</v>
      </c>
      <c r="M49" s="50">
        <v>14.033410630000001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26.358974360000001</v>
      </c>
      <c r="F50" s="34">
        <v>25.932167400000001</v>
      </c>
      <c r="G50" s="44">
        <v>139.00902160000001</v>
      </c>
      <c r="H50" s="35">
        <v>-2.9089743590000001</v>
      </c>
      <c r="I50" s="35">
        <v>20.82804016</v>
      </c>
      <c r="J50" s="43">
        <v>-0.26047072129999999</v>
      </c>
      <c r="K50" s="36">
        <v>-6.5089743589999998</v>
      </c>
      <c r="L50" s="35">
        <v>20.267734470000001</v>
      </c>
      <c r="M50" s="50">
        <v>4.4925985739999996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14.12820513</v>
      </c>
      <c r="F51" s="34">
        <v>26.148188520000001</v>
      </c>
      <c r="G51" s="44">
        <v>250.3566089</v>
      </c>
      <c r="H51" s="35">
        <v>-1.8782051280000001</v>
      </c>
      <c r="I51" s="35">
        <v>33.721612810000003</v>
      </c>
      <c r="J51" s="43">
        <v>14.03171083</v>
      </c>
      <c r="K51" s="36">
        <v>-4.8782051280000003</v>
      </c>
      <c r="L51" s="35">
        <v>27.721844650000001</v>
      </c>
      <c r="M51" s="50">
        <v>24.105760400000001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18.435897440000002</v>
      </c>
      <c r="F52" s="34">
        <v>24.801648119999999</v>
      </c>
      <c r="G52" s="44">
        <v>194.81628309999999</v>
      </c>
      <c r="H52" s="35">
        <v>-3.0858974360000002</v>
      </c>
      <c r="I52" s="35">
        <v>28.738133170000001</v>
      </c>
      <c r="J52" s="43">
        <v>5.8193535000000001</v>
      </c>
      <c r="K52" s="36">
        <v>-5.9358974360000003</v>
      </c>
      <c r="L52" s="35">
        <v>23.95440829</v>
      </c>
      <c r="M52" s="50">
        <v>7.2702471080000004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13.1025641</v>
      </c>
      <c r="F53" s="34">
        <v>10.115638150000001</v>
      </c>
      <c r="G53" s="44">
        <v>363.31355389999999</v>
      </c>
      <c r="H53" s="35">
        <v>-3.402564103</v>
      </c>
      <c r="I53" s="35">
        <v>20.839593709999999</v>
      </c>
      <c r="J53" s="43">
        <v>-15.89753073</v>
      </c>
      <c r="K53" s="36">
        <v>-5.4525641030000003</v>
      </c>
      <c r="L53" s="35">
        <v>22.640044799999998</v>
      </c>
      <c r="M53" s="50">
        <v>4.9884424420000002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24.794871789999998</v>
      </c>
      <c r="F54" s="34">
        <v>23.95496163</v>
      </c>
      <c r="G54" s="44">
        <v>170.07300810000001</v>
      </c>
      <c r="H54" s="35">
        <v>-1.894871795</v>
      </c>
      <c r="I54" s="35">
        <v>21.286674260000002</v>
      </c>
      <c r="J54" s="43">
        <v>-2.9733889329999998</v>
      </c>
      <c r="K54" s="36">
        <v>-5.7448717949999999</v>
      </c>
      <c r="L54" s="35">
        <v>20.249357849999999</v>
      </c>
      <c r="M54" s="50">
        <v>5.4174786580000003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14.512820509999999</v>
      </c>
      <c r="F55" s="34">
        <v>11.68463888</v>
      </c>
      <c r="G55" s="44">
        <v>278.96098699999999</v>
      </c>
      <c r="H55" s="35">
        <v>-4.112820513</v>
      </c>
      <c r="I55" s="35">
        <v>19.46710921</v>
      </c>
      <c r="J55" s="43">
        <v>7.0474785090000003</v>
      </c>
      <c r="K55" s="36">
        <v>-6.7128205129999996</v>
      </c>
      <c r="L55" s="35">
        <v>25.53725176</v>
      </c>
      <c r="M55" s="50">
        <v>14.959581500000001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20.23076923</v>
      </c>
      <c r="F56" s="34">
        <v>23.54278892</v>
      </c>
      <c r="G56" s="44">
        <v>218.85456830000001</v>
      </c>
      <c r="H56" s="35">
        <v>-5.480769231</v>
      </c>
      <c r="I56" s="35">
        <v>25.087032950000001</v>
      </c>
      <c r="J56" s="43">
        <v>19.256503169999998</v>
      </c>
      <c r="K56" s="36">
        <v>-6.5307692309999998</v>
      </c>
      <c r="L56" s="35">
        <v>25.787383810000001</v>
      </c>
      <c r="M56" s="50">
        <v>13.246132100000001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14.76923077</v>
      </c>
      <c r="F57" s="34">
        <v>10.502216629999999</v>
      </c>
      <c r="G57" s="44">
        <v>312.00303719999999</v>
      </c>
      <c r="H57" s="35">
        <v>-4.3192307689999998</v>
      </c>
      <c r="I57" s="35">
        <v>19.81424045</v>
      </c>
      <c r="J57" s="43">
        <v>9.2365305519999996</v>
      </c>
      <c r="K57" s="36">
        <v>-6.8692307689999996</v>
      </c>
      <c r="L57" s="35">
        <v>24.589830299999999</v>
      </c>
      <c r="M57" s="50">
        <v>12.614038860000001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27.051282050000001</v>
      </c>
      <c r="F58" s="34">
        <v>19.531811050000002</v>
      </c>
      <c r="G58" s="44">
        <v>154.71585680000001</v>
      </c>
      <c r="H58" s="35">
        <v>-1.951282051</v>
      </c>
      <c r="I58" s="35">
        <v>16.06370162</v>
      </c>
      <c r="J58" s="43">
        <v>-5.8269129849999999</v>
      </c>
      <c r="K58" s="36">
        <v>-5.5512820510000003</v>
      </c>
      <c r="L58" s="35">
        <v>16.897874059999999</v>
      </c>
      <c r="M58" s="50">
        <v>4.9004989639999996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15.56410256</v>
      </c>
      <c r="F59" s="34">
        <v>9.9974398489999992</v>
      </c>
      <c r="G59" s="44">
        <v>275.41481720000002</v>
      </c>
      <c r="H59" s="35">
        <v>-3.7641025639999999</v>
      </c>
      <c r="I59" s="35">
        <v>19.701919279999998</v>
      </c>
      <c r="J59" s="43">
        <v>14.35617469</v>
      </c>
      <c r="K59" s="36">
        <v>-6.3641025640000004</v>
      </c>
      <c r="L59" s="35">
        <v>21.332647999999999</v>
      </c>
      <c r="M59" s="50">
        <v>21.072837010000001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</v>
      </c>
      <c r="F60" s="34">
        <v>14.37922923</v>
      </c>
      <c r="G60" s="44">
        <v>264.77937029999998</v>
      </c>
      <c r="H60" s="35">
        <v>-3.3</v>
      </c>
      <c r="I60" s="35">
        <v>22.680278619999999</v>
      </c>
      <c r="J60" s="43">
        <v>14.205991709999999</v>
      </c>
      <c r="K60" s="36">
        <v>-5.7</v>
      </c>
      <c r="L60" s="35">
        <v>23.92141908</v>
      </c>
      <c r="M60" s="50">
        <v>13.80180625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20.53846154</v>
      </c>
      <c r="F61" s="34">
        <v>13.735416949999999</v>
      </c>
      <c r="G61" s="44">
        <v>244.16494689999999</v>
      </c>
      <c r="H61" s="35">
        <v>-5.538461538</v>
      </c>
      <c r="I61" s="35">
        <v>18.644900929999999</v>
      </c>
      <c r="J61" s="43">
        <v>25.301610060000002</v>
      </c>
      <c r="K61" s="36">
        <v>-6.8884615379999996</v>
      </c>
      <c r="L61" s="35">
        <v>21.704765160000001</v>
      </c>
      <c r="M61" s="50">
        <v>23.157229059999999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15.69230769</v>
      </c>
      <c r="F62" s="34">
        <v>19.463722669999999</v>
      </c>
      <c r="G62" s="44">
        <v>253.16537980000001</v>
      </c>
      <c r="H62" s="35">
        <v>-2.8423076919999999</v>
      </c>
      <c r="I62" s="35">
        <v>26.269356380000001</v>
      </c>
      <c r="J62" s="43">
        <v>21.259588189999999</v>
      </c>
      <c r="K62" s="36">
        <v>-5.692307692</v>
      </c>
      <c r="L62" s="35">
        <v>25.621746389999998</v>
      </c>
      <c r="M62" s="50">
        <v>17.143560879999999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21.025641029999999</v>
      </c>
      <c r="F63" s="34">
        <v>35.198861489999999</v>
      </c>
      <c r="G63" s="44">
        <v>163.27578109999999</v>
      </c>
      <c r="H63" s="35">
        <v>-2.5256410260000002</v>
      </c>
      <c r="I63" s="35">
        <v>30.295787350000001</v>
      </c>
      <c r="J63" s="43">
        <v>8.6247454179999998</v>
      </c>
      <c r="K63" s="36">
        <v>-6.8256410259999996</v>
      </c>
      <c r="L63" s="35">
        <v>25.37883588</v>
      </c>
      <c r="M63" s="50">
        <v>5.758284519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14.66666667</v>
      </c>
      <c r="F64" s="34">
        <v>9.4376390410000006</v>
      </c>
      <c r="G64" s="44">
        <v>301.71661039999998</v>
      </c>
      <c r="H64" s="35">
        <v>-4.266666667</v>
      </c>
      <c r="I64" s="35">
        <v>18.788853750000001</v>
      </c>
      <c r="J64" s="43">
        <v>8.8597502840000004</v>
      </c>
      <c r="K64" s="36">
        <v>-6.8166666669999998</v>
      </c>
      <c r="L64" s="35">
        <v>23.598056039999999</v>
      </c>
      <c r="M64" s="50">
        <v>13.638543650000001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21.179487179999999</v>
      </c>
      <c r="F65" s="34">
        <v>19.948006410000001</v>
      </c>
      <c r="G65" s="44">
        <v>213.49228299999999</v>
      </c>
      <c r="H65" s="35">
        <v>-5.7294871790000004</v>
      </c>
      <c r="I65" s="35">
        <v>21.47540906</v>
      </c>
      <c r="J65" s="43">
        <v>21.51562289</v>
      </c>
      <c r="K65" s="36">
        <v>-7.0294871790000002</v>
      </c>
      <c r="L65" s="35">
        <v>22.850747420000001</v>
      </c>
      <c r="M65" s="50">
        <v>12.62521664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13.256410259999999</v>
      </c>
      <c r="F66" s="34">
        <v>11.687469480000001</v>
      </c>
      <c r="G66" s="44">
        <v>355.55839850000001</v>
      </c>
      <c r="H66" s="35">
        <v>-3.1064102560000002</v>
      </c>
      <c r="I66" s="35">
        <v>23.827557850000002</v>
      </c>
      <c r="J66" s="43">
        <v>-11.86126492</v>
      </c>
      <c r="K66" s="36">
        <v>-5.156410256</v>
      </c>
      <c r="L66" s="35">
        <v>24.134908289999998</v>
      </c>
      <c r="M66" s="50">
        <v>8.8088924849999994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16.717948719999999</v>
      </c>
      <c r="F67" s="34">
        <v>11.695958409999999</v>
      </c>
      <c r="G67" s="44">
        <v>269.51276280000002</v>
      </c>
      <c r="H67" s="35">
        <v>-4.2179487179999997</v>
      </c>
      <c r="I67" s="35">
        <v>19.74111959</v>
      </c>
      <c r="J67" s="43">
        <v>22.829464080000001</v>
      </c>
      <c r="K67" s="36">
        <v>-6.4179487179999999</v>
      </c>
      <c r="L67" s="35">
        <v>21.584175890000001</v>
      </c>
      <c r="M67" s="50">
        <v>21.74768615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23.743589740000001</v>
      </c>
      <c r="F68" s="34">
        <v>31.891506979999999</v>
      </c>
      <c r="G68" s="44">
        <v>124.1460788</v>
      </c>
      <c r="H68" s="35">
        <v>-3.4935897439999999</v>
      </c>
      <c r="I68" s="35">
        <v>23.599075679999999</v>
      </c>
      <c r="J68" s="43">
        <v>0.22616391199999999</v>
      </c>
      <c r="K68" s="36">
        <v>-8.0435897440000002</v>
      </c>
      <c r="L68" s="35">
        <v>21.651491530000001</v>
      </c>
      <c r="M68" s="50">
        <v>6.7046475570000004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19.051282050000001</v>
      </c>
      <c r="F69" s="34">
        <v>14.04274251</v>
      </c>
      <c r="G69" s="44">
        <v>252.4183275</v>
      </c>
      <c r="H69" s="35">
        <v>-5.2512820509999996</v>
      </c>
      <c r="I69" s="35">
        <v>19.170160509999999</v>
      </c>
      <c r="J69" s="43">
        <v>23.216844949999999</v>
      </c>
      <c r="K69" s="36">
        <v>-6.8012820510000003</v>
      </c>
      <c r="L69" s="35">
        <v>23.126391340000001</v>
      </c>
      <c r="M69" s="50">
        <v>20.19792181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13.282051279999999</v>
      </c>
      <c r="F70" s="34">
        <v>9.8288498900000008</v>
      </c>
      <c r="G70" s="44">
        <v>342.75765510000002</v>
      </c>
      <c r="H70" s="35">
        <v>-3.7820512819999998</v>
      </c>
      <c r="I70" s="35">
        <v>20.444751830000001</v>
      </c>
      <c r="J70" s="43">
        <v>-8.0537468659999991</v>
      </c>
      <c r="K70" s="36">
        <v>-5.6820512819999998</v>
      </c>
      <c r="L70" s="35">
        <v>23.1087758</v>
      </c>
      <c r="M70" s="50">
        <v>9.9847399180000007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23.128205130000001</v>
      </c>
      <c r="F71" s="34">
        <v>27.362484569999999</v>
      </c>
      <c r="G71" s="44">
        <v>178.05576529999999</v>
      </c>
      <c r="H71" s="35">
        <v>-2.578205128</v>
      </c>
      <c r="I71" s="35">
        <v>24.889814650000002</v>
      </c>
      <c r="J71" s="43">
        <v>0.81913980399999997</v>
      </c>
      <c r="K71" s="36">
        <v>-6.5782051279999996</v>
      </c>
      <c r="L71" s="35">
        <v>22.817630940000001</v>
      </c>
      <c r="M71" s="50">
        <v>6.6174333440000002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27.794871789999998</v>
      </c>
      <c r="F72" s="34">
        <v>18.160466849999999</v>
      </c>
      <c r="G72" s="44">
        <v>200.9652864</v>
      </c>
      <c r="H72" s="35">
        <v>-3.8948717949999998</v>
      </c>
      <c r="I72" s="35">
        <v>16.050420389999999</v>
      </c>
      <c r="J72" s="43">
        <v>1.1909093449999999</v>
      </c>
      <c r="K72" s="36">
        <v>-6.1948717950000001</v>
      </c>
      <c r="L72" s="35">
        <v>16.147748570000001</v>
      </c>
      <c r="M72" s="50">
        <v>6.1307507179999998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15.512820509999999</v>
      </c>
      <c r="F73" s="34">
        <v>9.9365516560000007</v>
      </c>
      <c r="G73" s="44">
        <v>292.48728210000002</v>
      </c>
      <c r="H73" s="35">
        <v>-4.362820513</v>
      </c>
      <c r="I73" s="35">
        <v>18.843015300000001</v>
      </c>
      <c r="J73" s="43">
        <v>18.02597445</v>
      </c>
      <c r="K73" s="36">
        <v>-6.5628205130000001</v>
      </c>
      <c r="L73" s="35">
        <v>21.68131133</v>
      </c>
      <c r="M73" s="50">
        <v>26.7163659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23.46153846</v>
      </c>
      <c r="F74" s="34">
        <v>21.923993769999999</v>
      </c>
      <c r="G74" s="44">
        <v>211.4336351</v>
      </c>
      <c r="H74" s="35">
        <v>-4.9115384620000002</v>
      </c>
      <c r="I74" s="35">
        <v>21.50962535</v>
      </c>
      <c r="J74" s="43">
        <v>20.938756990000002</v>
      </c>
      <c r="K74" s="36">
        <v>-6.4115384620000002</v>
      </c>
      <c r="L74" s="35">
        <v>22.36191359</v>
      </c>
      <c r="M74" s="50">
        <v>8.3670306389999993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17.282051280000001</v>
      </c>
      <c r="F75" s="34">
        <v>25.070636799999999</v>
      </c>
      <c r="G75" s="44">
        <v>232.58583300000001</v>
      </c>
      <c r="H75" s="35">
        <v>-4.3820512819999999</v>
      </c>
      <c r="I75" s="35">
        <v>27.10801339</v>
      </c>
      <c r="J75" s="43">
        <v>21.586023040000001</v>
      </c>
      <c r="K75" s="36">
        <v>-6.5320512820000003</v>
      </c>
      <c r="L75" s="35">
        <v>27.974337340000002</v>
      </c>
      <c r="M75" s="50">
        <v>14.031541539999999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19.025641029999999</v>
      </c>
      <c r="F76" s="34">
        <v>27.388215729999999</v>
      </c>
      <c r="G76" s="44">
        <v>192.44394679999999</v>
      </c>
      <c r="H76" s="35">
        <v>-3.1756410260000001</v>
      </c>
      <c r="I76" s="35">
        <v>28.639875419999999</v>
      </c>
      <c r="J76" s="43">
        <v>6.8685744629999999</v>
      </c>
      <c r="K76" s="36">
        <v>-6.4256410260000001</v>
      </c>
      <c r="L76" s="35">
        <v>25.356549269999999</v>
      </c>
      <c r="M76" s="50">
        <v>11.42758998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26.46153846</v>
      </c>
      <c r="F77" s="34">
        <v>19.77094</v>
      </c>
      <c r="G77" s="44">
        <v>208.25654040000001</v>
      </c>
      <c r="H77" s="35">
        <v>-4.5615384619999997</v>
      </c>
      <c r="I77" s="35">
        <v>17.516634100000001</v>
      </c>
      <c r="J77" s="43">
        <v>8.1293248309999999</v>
      </c>
      <c r="K77" s="36">
        <v>-6.1615384620000002</v>
      </c>
      <c r="L77" s="35">
        <v>18.79899065</v>
      </c>
      <c r="M77" s="50">
        <v>4.7535632530000003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17.61538462</v>
      </c>
      <c r="F78" s="34">
        <v>15.194428909999999</v>
      </c>
      <c r="G78" s="44">
        <v>253.97792870000001</v>
      </c>
      <c r="H78" s="35">
        <v>-5.0653846150000001</v>
      </c>
      <c r="I78" s="35">
        <v>21.113905729999999</v>
      </c>
      <c r="J78" s="43">
        <v>24.475944980000001</v>
      </c>
      <c r="K78" s="36">
        <v>-6.8153846150000001</v>
      </c>
      <c r="L78" s="35">
        <v>23.826887620000001</v>
      </c>
      <c r="M78" s="50">
        <v>14.75062378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16.871794869999999</v>
      </c>
      <c r="F79" s="34">
        <v>27.11625574</v>
      </c>
      <c r="G79" s="44">
        <v>216.34857009999999</v>
      </c>
      <c r="H79" s="35">
        <v>-2.7717948720000001</v>
      </c>
      <c r="I79" s="35">
        <v>32.971867400000001</v>
      </c>
      <c r="J79" s="43">
        <v>10.531124289999999</v>
      </c>
      <c r="K79" s="36">
        <v>-5.9217948720000004</v>
      </c>
      <c r="L79" s="35">
        <v>26.878431540000001</v>
      </c>
      <c r="M79" s="50">
        <v>21.10721522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29.948717949999999</v>
      </c>
      <c r="F80" s="34">
        <v>16.023792610000001</v>
      </c>
      <c r="G80" s="44">
        <v>180.72508310000001</v>
      </c>
      <c r="H80" s="35">
        <v>-3.2987179489999998</v>
      </c>
      <c r="I80" s="35">
        <v>12.90248455</v>
      </c>
      <c r="J80" s="43">
        <v>-4.4150065080000003</v>
      </c>
      <c r="K80" s="36">
        <v>-5.7487179490000004</v>
      </c>
      <c r="L80" s="35">
        <v>14.479952369999999</v>
      </c>
      <c r="M80" s="50">
        <v>15.372730730000001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15.717948720000001</v>
      </c>
      <c r="F81" s="34">
        <v>21.792682750000001</v>
      </c>
      <c r="G81" s="44">
        <v>239.50072299999999</v>
      </c>
      <c r="H81" s="35">
        <v>-2.8179487179999998</v>
      </c>
      <c r="I81" s="35">
        <v>28.5637249</v>
      </c>
      <c r="J81" s="43">
        <v>13.23062827</v>
      </c>
      <c r="K81" s="36">
        <v>-5.6179487180000001</v>
      </c>
      <c r="L81" s="35">
        <v>25.278745839999999</v>
      </c>
      <c r="M81" s="50">
        <v>22.242717249999998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21.435897440000002</v>
      </c>
      <c r="F82" s="34">
        <v>15.26580659</v>
      </c>
      <c r="G82" s="44">
        <v>229.69687709999999</v>
      </c>
      <c r="H82" s="35">
        <v>-5.9858974360000001</v>
      </c>
      <c r="I82" s="35">
        <v>18.312690060000001</v>
      </c>
      <c r="J82" s="43">
        <v>23.023596090000002</v>
      </c>
      <c r="K82" s="36">
        <v>-6.7358974360000001</v>
      </c>
      <c r="L82" s="35">
        <v>19.968171009999999</v>
      </c>
      <c r="M82" s="50">
        <v>15.589702490000001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16.794871789999998</v>
      </c>
      <c r="F83" s="34">
        <v>22.1376402</v>
      </c>
      <c r="G83" s="44">
        <v>224.02039310000001</v>
      </c>
      <c r="H83" s="35">
        <v>-3.1948717950000001</v>
      </c>
      <c r="I83" s="35">
        <v>26.840722370000002</v>
      </c>
      <c r="J83" s="43">
        <v>19.482896570000001</v>
      </c>
      <c r="K83" s="36">
        <v>-5.9948717949999999</v>
      </c>
      <c r="L83" s="35">
        <v>24.936592189999999</v>
      </c>
      <c r="M83" s="50">
        <v>20.872085049999999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17.974358970000001</v>
      </c>
      <c r="F84" s="34">
        <v>15.92212565</v>
      </c>
      <c r="G84" s="44">
        <v>243.56370290000001</v>
      </c>
      <c r="H84" s="35">
        <v>-4.9743589740000003</v>
      </c>
      <c r="I84" s="35">
        <v>21.228578930000001</v>
      </c>
      <c r="J84" s="43">
        <v>27.04879665</v>
      </c>
      <c r="K84" s="36">
        <v>-6.9743589740000003</v>
      </c>
      <c r="L84" s="35">
        <v>24.19173868</v>
      </c>
      <c r="M84" s="50">
        <v>19.460885600000001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24.128205130000001</v>
      </c>
      <c r="F85" s="34">
        <v>21.30487437</v>
      </c>
      <c r="G85" s="44">
        <v>201.8664181</v>
      </c>
      <c r="H85" s="35">
        <v>-3.8782051279999998</v>
      </c>
      <c r="I85" s="35">
        <v>19.696907190000001</v>
      </c>
      <c r="J85" s="43">
        <v>11.075866530000001</v>
      </c>
      <c r="K85" s="36">
        <v>-6.2282051279999999</v>
      </c>
      <c r="L85" s="35">
        <v>20.036824469999999</v>
      </c>
      <c r="M85" s="50">
        <v>6.6808754050000001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21.256410259999999</v>
      </c>
      <c r="F86" s="34">
        <v>26.09751237</v>
      </c>
      <c r="G86" s="44">
        <v>195.4214121</v>
      </c>
      <c r="H86" s="35">
        <v>-3.4564102559999998</v>
      </c>
      <c r="I86" s="35">
        <v>25.762028480000001</v>
      </c>
      <c r="J86" s="43">
        <v>5.2582596559999999</v>
      </c>
      <c r="K86" s="36">
        <v>-6.4564102559999998</v>
      </c>
      <c r="L86" s="35">
        <v>23.69205157</v>
      </c>
      <c r="M86" s="50">
        <v>7.8210761050000004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19.92307692</v>
      </c>
      <c r="F87" s="34">
        <v>21.279574270000001</v>
      </c>
      <c r="G87" s="44">
        <v>210.79447669999999</v>
      </c>
      <c r="H87" s="35">
        <v>-4.3230769230000003</v>
      </c>
      <c r="I87" s="35">
        <v>22.46601785</v>
      </c>
      <c r="J87" s="43">
        <v>13.115002799999999</v>
      </c>
      <c r="K87" s="36">
        <v>-6.4730769229999998</v>
      </c>
      <c r="L87" s="35">
        <v>22.29434436</v>
      </c>
      <c r="M87" s="50">
        <v>9.6711605360000004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16.15384615</v>
      </c>
      <c r="F88" s="34">
        <v>20.880103869999999</v>
      </c>
      <c r="G88" s="44">
        <v>247.05093629999999</v>
      </c>
      <c r="H88" s="35">
        <v>-3.653846154</v>
      </c>
      <c r="I88" s="35">
        <v>25.089191920000001</v>
      </c>
      <c r="J88" s="43">
        <v>20.284988729999998</v>
      </c>
      <c r="K88" s="36">
        <v>-6.2538461539999997</v>
      </c>
      <c r="L88" s="35">
        <v>26.425416380000001</v>
      </c>
      <c r="M88" s="50">
        <v>16.997232350000001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</v>
      </c>
      <c r="F89" s="34">
        <v>23.95001881</v>
      </c>
      <c r="G89" s="44">
        <v>157.57476819999999</v>
      </c>
      <c r="H89" s="35">
        <v>-2.25</v>
      </c>
      <c r="I89" s="35">
        <v>19.477219649999999</v>
      </c>
      <c r="J89" s="43">
        <v>-3.1303977729999999</v>
      </c>
      <c r="K89" s="36">
        <v>-5.85</v>
      </c>
      <c r="L89" s="35">
        <v>19.387379339999999</v>
      </c>
      <c r="M89" s="50">
        <v>6.0933138649999998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12.717948720000001</v>
      </c>
      <c r="F90" s="34">
        <v>18.974587459999999</v>
      </c>
      <c r="G90" s="44">
        <v>255.86284560000001</v>
      </c>
      <c r="H90" s="35">
        <v>-2.017948718</v>
      </c>
      <c r="I90" s="35">
        <v>28.418560100000001</v>
      </c>
      <c r="J90" s="43">
        <v>13.05588433</v>
      </c>
      <c r="K90" s="36">
        <v>-4.8179487180000002</v>
      </c>
      <c r="L90" s="35">
        <v>25.841340330000001</v>
      </c>
      <c r="M90" s="50">
        <v>22.430761050000001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21.666666670000001</v>
      </c>
      <c r="F91" s="34">
        <v>35.98401999</v>
      </c>
      <c r="G91" s="44">
        <v>143.71996849999999</v>
      </c>
      <c r="H91" s="35">
        <v>-2.766666667</v>
      </c>
      <c r="I91" s="35">
        <v>28.692607460000001</v>
      </c>
      <c r="J91" s="43">
        <v>10.85828631</v>
      </c>
      <c r="K91" s="36">
        <v>-7.5666666669999998</v>
      </c>
      <c r="L91" s="35">
        <v>23.617286450000002</v>
      </c>
      <c r="M91" s="50">
        <v>4.1512589479999997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15.8974359</v>
      </c>
      <c r="F92" s="34">
        <v>12.531395590000001</v>
      </c>
      <c r="G92" s="44">
        <v>277.22486650000002</v>
      </c>
      <c r="H92" s="35">
        <v>-4.4974358969999999</v>
      </c>
      <c r="I92" s="35">
        <v>19.590178430000002</v>
      </c>
      <c r="J92" s="43">
        <v>17.102341819999999</v>
      </c>
      <c r="K92" s="36">
        <v>-6.9974358969999999</v>
      </c>
      <c r="L92" s="35">
        <v>23.482575350000001</v>
      </c>
      <c r="M92" s="50">
        <v>21.36477914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26.333333329999999</v>
      </c>
      <c r="F93" s="34">
        <v>19.29796155</v>
      </c>
      <c r="G93" s="44">
        <v>183.68103400000001</v>
      </c>
      <c r="H93" s="35">
        <v>-2.5833333330000001</v>
      </c>
      <c r="I93" s="35">
        <v>16.74070145</v>
      </c>
      <c r="J93" s="43">
        <v>-3.5464897959999999</v>
      </c>
      <c r="K93" s="36">
        <v>-5.8333333329999997</v>
      </c>
      <c r="L93" s="35">
        <v>16.887979949999998</v>
      </c>
      <c r="M93" s="50">
        <v>4.8644199229999998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28.743589740000001</v>
      </c>
      <c r="F94" s="34">
        <v>12.07510087</v>
      </c>
      <c r="G94" s="44">
        <v>155.42050130000001</v>
      </c>
      <c r="H94" s="35">
        <v>-2.4935897439999999</v>
      </c>
      <c r="I94" s="35">
        <v>11.10060751</v>
      </c>
      <c r="J94" s="43">
        <v>-8.0100876519999993</v>
      </c>
      <c r="K94" s="36">
        <v>-5.9935897440000003</v>
      </c>
      <c r="L94" s="35">
        <v>12.692585299999999</v>
      </c>
      <c r="M94" s="50">
        <v>7.8346954330000003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24.487179489999999</v>
      </c>
      <c r="F95" s="34">
        <v>20.338500289999999</v>
      </c>
      <c r="G95" s="44">
        <v>210.49901399999999</v>
      </c>
      <c r="H95" s="35">
        <v>-5.0871794870000002</v>
      </c>
      <c r="I95" s="35">
        <v>19.215547959999999</v>
      </c>
      <c r="J95" s="43">
        <v>16.899294430000001</v>
      </c>
      <c r="K95" s="36">
        <v>-6.4871794869999997</v>
      </c>
      <c r="L95" s="35">
        <v>20.759665980000001</v>
      </c>
      <c r="M95" s="50">
        <v>5.2918012279999997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16.410256409999999</v>
      </c>
      <c r="F96" s="34">
        <v>29.129205209999999</v>
      </c>
      <c r="G96" s="44">
        <v>213.914355</v>
      </c>
      <c r="H96" s="35">
        <v>-3.0102564100000002</v>
      </c>
      <c r="I96" s="35">
        <v>32.514870940000002</v>
      </c>
      <c r="J96" s="43">
        <v>11.110427749999999</v>
      </c>
      <c r="K96" s="36">
        <v>-5.9102564099999997</v>
      </c>
      <c r="L96" s="35">
        <v>28.549879659999998</v>
      </c>
      <c r="M96" s="50">
        <v>19.140721460000002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24.61538462</v>
      </c>
      <c r="F97" s="34">
        <v>33.514989610000001</v>
      </c>
      <c r="G97" s="44">
        <v>116.0400681</v>
      </c>
      <c r="H97" s="35">
        <v>-3.115384615</v>
      </c>
      <c r="I97" s="35">
        <v>24.329756119999999</v>
      </c>
      <c r="J97" s="43">
        <v>0.30842702919999998</v>
      </c>
      <c r="K97" s="36">
        <v>-7.615384615</v>
      </c>
      <c r="L97" s="35">
        <v>22.494079360000001</v>
      </c>
      <c r="M97" s="50">
        <v>4.1114883630000003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22.07692308</v>
      </c>
      <c r="F98" s="34">
        <v>33.86163457</v>
      </c>
      <c r="G98" s="44">
        <v>133.30857889999999</v>
      </c>
      <c r="H98" s="35">
        <v>-2.8769230769999998</v>
      </c>
      <c r="I98" s="35">
        <v>26.472788300000001</v>
      </c>
      <c r="J98" s="43">
        <v>6.7129671179999999</v>
      </c>
      <c r="K98" s="36">
        <v>-7.4769230770000004</v>
      </c>
      <c r="L98" s="35">
        <v>22.401717059999999</v>
      </c>
      <c r="M98" s="50">
        <v>4.7258041620000002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11.641025640000001</v>
      </c>
      <c r="F99" s="34">
        <v>23.774502439999999</v>
      </c>
      <c r="G99" s="44">
        <v>266.50011790000002</v>
      </c>
      <c r="H99" s="35">
        <v>-1.8910256409999999</v>
      </c>
      <c r="I99" s="35">
        <v>33.528377849999998</v>
      </c>
      <c r="J99" s="43">
        <v>13.942790090000001</v>
      </c>
      <c r="K99" s="36">
        <v>-4.0410256410000001</v>
      </c>
      <c r="L99" s="35">
        <v>28.674561629999999</v>
      </c>
      <c r="M99" s="50">
        <v>28.376656440000001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28.435897440000002</v>
      </c>
      <c r="F100" s="34">
        <v>15.23045501</v>
      </c>
      <c r="G100" s="44">
        <v>165.45811420000001</v>
      </c>
      <c r="H100" s="35">
        <v>-2.3358974360000002</v>
      </c>
      <c r="I100" s="35">
        <v>13.570198449999999</v>
      </c>
      <c r="J100" s="43">
        <v>-4.3706685859999999</v>
      </c>
      <c r="K100" s="36">
        <v>-5.5858974359999998</v>
      </c>
      <c r="L100" s="35">
        <v>14.13070937</v>
      </c>
      <c r="M100" s="50">
        <v>7.9142061789999998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23.15384615</v>
      </c>
      <c r="F101" s="34">
        <v>21.799890420000001</v>
      </c>
      <c r="G101" s="44">
        <v>183.96521480000001</v>
      </c>
      <c r="H101" s="35">
        <v>-2.8538461540000002</v>
      </c>
      <c r="I101" s="35">
        <v>20.031009959999999</v>
      </c>
      <c r="J101" s="43">
        <v>-2.894865953</v>
      </c>
      <c r="K101" s="36">
        <v>-6.2038461539999998</v>
      </c>
      <c r="L101" s="35">
        <v>19.423352909999998</v>
      </c>
      <c r="M101" s="50">
        <v>3.5505497269999999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16.666666670000001</v>
      </c>
      <c r="F102" s="34">
        <v>12.38745552</v>
      </c>
      <c r="G102" s="44">
        <v>273.20720770000003</v>
      </c>
      <c r="H102" s="35">
        <v>-4.7166666670000001</v>
      </c>
      <c r="I102" s="35">
        <v>19.915519079999999</v>
      </c>
      <c r="J102" s="43">
        <v>24.341474949999999</v>
      </c>
      <c r="K102" s="36">
        <v>-7.016666667</v>
      </c>
      <c r="L102" s="35">
        <v>22.378321110000002</v>
      </c>
      <c r="M102" s="50">
        <v>19.143440949999999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27.717948719999999</v>
      </c>
      <c r="F103" s="35">
        <v>17.238964079999999</v>
      </c>
      <c r="G103" s="18">
        <v>145.69167619999999</v>
      </c>
      <c r="H103" s="47">
        <v>-2.5679487179999998</v>
      </c>
      <c r="I103" s="48">
        <v>14.25638189</v>
      </c>
      <c r="J103" s="49">
        <v>-8.7472407479999994</v>
      </c>
      <c r="K103" s="47">
        <v>-5.8679487180000001</v>
      </c>
      <c r="L103" s="48">
        <v>16.31470165</v>
      </c>
      <c r="M103" s="51">
        <v>4.0105117349999997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19.871794869999999</v>
      </c>
      <c r="F104" s="46">
        <v>18.035631519999999</v>
      </c>
      <c r="G104" s="45">
        <v>234.24959039999999</v>
      </c>
      <c r="H104" s="47">
        <v>-5.8217948719999999</v>
      </c>
      <c r="I104" s="48">
        <v>21.237004030000001</v>
      </c>
      <c r="J104" s="49">
        <v>25.26904914</v>
      </c>
      <c r="K104" s="47">
        <v>-6.9217948720000004</v>
      </c>
      <c r="L104" s="48">
        <v>23.903555999999998</v>
      </c>
      <c r="M104" s="51">
        <v>22.827923899999998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28.410256409999999</v>
      </c>
      <c r="F105" s="46">
        <v>20.40274703</v>
      </c>
      <c r="G105" s="45">
        <v>142.7824971</v>
      </c>
      <c r="H105" s="47">
        <v>-3.2102564099999999</v>
      </c>
      <c r="I105" s="48">
        <v>17.01833594</v>
      </c>
      <c r="J105" s="49">
        <v>-3.7787298589999998</v>
      </c>
      <c r="K105" s="47">
        <v>-6.6102564099999999</v>
      </c>
      <c r="L105" s="48">
        <v>18.078942900000001</v>
      </c>
      <c r="M105" s="51">
        <v>5.5079840320000004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13.641025640000001</v>
      </c>
      <c r="F106" s="46">
        <v>11.764140640000001</v>
      </c>
      <c r="G106" s="45">
        <v>326.86456930000003</v>
      </c>
      <c r="H106" s="47">
        <v>-3.191025641</v>
      </c>
      <c r="I106" s="48">
        <v>23.531908569999999</v>
      </c>
      <c r="J106" s="49">
        <v>-3.1896141290000002</v>
      </c>
      <c r="K106" s="47">
        <v>-5.7410256410000002</v>
      </c>
      <c r="L106" s="48">
        <v>24.571040880000002</v>
      </c>
      <c r="M106" s="51">
        <v>16.323488319999999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13.589743589999999</v>
      </c>
      <c r="F107" s="46">
        <v>10.975685609999999</v>
      </c>
      <c r="G107" s="45">
        <v>309.30267509999999</v>
      </c>
      <c r="H107" s="47">
        <v>-3.3897435900000001</v>
      </c>
      <c r="I107" s="48">
        <v>22.157836620000001</v>
      </c>
      <c r="J107" s="49">
        <v>5.3940627320000001</v>
      </c>
      <c r="K107" s="47">
        <v>-6.1397435900000001</v>
      </c>
      <c r="L107" s="48">
        <v>23.960353550000001</v>
      </c>
      <c r="M107" s="51">
        <v>17.88688689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14.33333333</v>
      </c>
      <c r="F108" s="46">
        <v>9.8165889639999993</v>
      </c>
      <c r="G108" s="45">
        <v>275.8022512</v>
      </c>
      <c r="H108" s="47">
        <v>-4.1833333330000002</v>
      </c>
      <c r="I108" s="48">
        <v>18.059123140000001</v>
      </c>
      <c r="J108" s="49">
        <v>3.6579486640000001</v>
      </c>
      <c r="K108" s="47">
        <v>-6.6333333330000004</v>
      </c>
      <c r="L108" s="48">
        <v>23.946621239999999</v>
      </c>
      <c r="M108" s="51">
        <v>15.352532249999999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85D664C2-0AFF-4084-9D04-0D45CAECB4C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B3E38BD3-0399-4315-BFD7-7945068D62E9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BB8FA7B1-ECE6-4B05-9F44-3A62A8020F16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B808B19-50B7-44F3-89AA-725B11EA1AE8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38A31D1A-C30D-47FA-B765-7BAFD934C42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DBB95D6-73A9-4843-95F9-E4DBC5B88660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FD62D1DB-AE51-44CE-8DF1-59B5E3F063D1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E586B367-03E1-4607-8621-1F0D765E10E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0C6D8D80-06F3-4272-9723-4800AA096E7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5719ECD5-E6EC-4A21-9CE9-A68B99953FFA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08EEB8BA-A1DB-49FF-B8B2-001521CFD6AB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FA941660-B995-4572-8D15-35EA16210FF6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20.965494225612996</v>
      </c>
      <c r="F3" s="34">
        <f t="shared" si="0"/>
        <v>32.402517845052536</v>
      </c>
      <c r="G3" s="53">
        <f t="shared" si="0"/>
        <v>189.15739820979306</v>
      </c>
      <c r="H3" s="34">
        <f t="shared" si="0"/>
        <v>-4.3942540057008781</v>
      </c>
      <c r="I3" s="34">
        <f t="shared" si="0"/>
        <v>29.916373756491339</v>
      </c>
      <c r="J3" s="52">
        <f t="shared" si="0"/>
        <v>3.8686227836268343</v>
      </c>
      <c r="K3" s="34">
        <f t="shared" si="0"/>
        <v>-5.0077082607008787</v>
      </c>
      <c r="L3" s="34">
        <f t="shared" si="0"/>
        <v>60.874122321810489</v>
      </c>
      <c r="M3" s="52">
        <f t="shared" si="0"/>
        <v>-13.811370419341459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12.1025641</v>
      </c>
      <c r="F4" s="34">
        <v>18.39383248</v>
      </c>
      <c r="G4" s="44">
        <v>311.19462579999998</v>
      </c>
      <c r="H4" s="35">
        <v>-3.7525641030000001</v>
      </c>
      <c r="I4" s="35">
        <v>27.45470182</v>
      </c>
      <c r="J4" s="43">
        <v>3.1963683000000001</v>
      </c>
      <c r="K4" s="36">
        <v>-4.4525641030000003</v>
      </c>
      <c r="L4" s="35">
        <v>62.736213319999997</v>
      </c>
      <c r="M4" s="50">
        <v>-10.541211029999999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12.641025640000001</v>
      </c>
      <c r="F5" s="34">
        <v>18.2428469</v>
      </c>
      <c r="G5" s="44">
        <v>289.06318069999998</v>
      </c>
      <c r="H5" s="35">
        <v>-3.8410256409999999</v>
      </c>
      <c r="I5" s="35">
        <v>26.83861319</v>
      </c>
      <c r="J5" s="43">
        <v>0.41322101839999997</v>
      </c>
      <c r="K5" s="36">
        <v>-4.2410256410000002</v>
      </c>
      <c r="L5" s="35">
        <v>62.09057232</v>
      </c>
      <c r="M5" s="50">
        <v>-11.64567961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14.589743589999999</v>
      </c>
      <c r="F6" s="34">
        <v>19.75216176</v>
      </c>
      <c r="G6" s="44">
        <v>255.20466930000001</v>
      </c>
      <c r="H6" s="35">
        <v>-3.7397435899999998</v>
      </c>
      <c r="I6" s="35">
        <v>28.678202939999998</v>
      </c>
      <c r="J6" s="43">
        <v>5.424469384</v>
      </c>
      <c r="K6" s="36">
        <v>-4.5397435899999996</v>
      </c>
      <c r="L6" s="35">
        <v>64.616067720000004</v>
      </c>
      <c r="M6" s="50">
        <v>4.1345527259999999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13.38461538</v>
      </c>
      <c r="F7" s="34">
        <v>54.129947960000003</v>
      </c>
      <c r="G7" s="44">
        <v>220.08171780000001</v>
      </c>
      <c r="H7" s="35">
        <v>-3.634615385</v>
      </c>
      <c r="I7" s="35">
        <v>38.345245740000003</v>
      </c>
      <c r="J7" s="43">
        <v>-0.30797730480000002</v>
      </c>
      <c r="K7" s="36">
        <v>-2.884615385</v>
      </c>
      <c r="L7" s="35">
        <v>75.656091970000006</v>
      </c>
      <c r="M7" s="50">
        <v>-18.899518570000001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17.15384615</v>
      </c>
      <c r="F8" s="34">
        <v>38.446267450000001</v>
      </c>
      <c r="G8" s="44">
        <v>206.48379439999999</v>
      </c>
      <c r="H8" s="35">
        <v>-4.3538461540000002</v>
      </c>
      <c r="I8" s="35">
        <v>31.877696199999999</v>
      </c>
      <c r="J8" s="43">
        <v>2.9232078000000001</v>
      </c>
      <c r="K8" s="36">
        <v>-3.903846154</v>
      </c>
      <c r="L8" s="35">
        <v>67.389238610000007</v>
      </c>
      <c r="M8" s="50">
        <v>-20.510805080000001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12.1025641</v>
      </c>
      <c r="F9" s="34">
        <v>19.159199050000002</v>
      </c>
      <c r="G9" s="44">
        <v>327.30729739999998</v>
      </c>
      <c r="H9" s="35">
        <v>-4.1025641029999997</v>
      </c>
      <c r="I9" s="35">
        <v>27.678321069999999</v>
      </c>
      <c r="J9" s="43">
        <v>9.2322767409999997</v>
      </c>
      <c r="K9" s="36">
        <v>-4.7525641030000001</v>
      </c>
      <c r="L9" s="35">
        <v>64.844831650000003</v>
      </c>
      <c r="M9" s="50">
        <v>-9.1788687660000008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17.69230769</v>
      </c>
      <c r="F10" s="34">
        <v>19.461105249999999</v>
      </c>
      <c r="G10" s="44">
        <v>249.80862099999999</v>
      </c>
      <c r="H10" s="35">
        <v>-4.4923076919999998</v>
      </c>
      <c r="I10" s="35">
        <v>30.10677548</v>
      </c>
      <c r="J10" s="43">
        <v>2.628898682</v>
      </c>
      <c r="K10" s="36">
        <v>-5.8423076920000003</v>
      </c>
      <c r="L10" s="35">
        <v>62.490209870000001</v>
      </c>
      <c r="M10" s="50">
        <v>10.42420098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12.61538462</v>
      </c>
      <c r="F11" s="34">
        <v>25.475381800000001</v>
      </c>
      <c r="G11" s="44">
        <v>258.64143639999998</v>
      </c>
      <c r="H11" s="35">
        <v>-3.865384615</v>
      </c>
      <c r="I11" s="35">
        <v>27.703096630000001</v>
      </c>
      <c r="J11" s="43">
        <v>-8.8445605910000005</v>
      </c>
      <c r="K11" s="36">
        <v>-3.7153846150000001</v>
      </c>
      <c r="L11" s="35">
        <v>60.721422820000001</v>
      </c>
      <c r="M11" s="50">
        <v>-21.578146239999999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13.92307692</v>
      </c>
      <c r="F12" s="34">
        <v>22.065238319999999</v>
      </c>
      <c r="G12" s="44">
        <v>256.19317050000001</v>
      </c>
      <c r="H12" s="35">
        <v>-3.3730769230000002</v>
      </c>
      <c r="I12" s="35">
        <v>27.383464589999999</v>
      </c>
      <c r="J12" s="43">
        <v>-11.132645439999999</v>
      </c>
      <c r="K12" s="36">
        <v>-4.1230769230000002</v>
      </c>
      <c r="L12" s="35">
        <v>59.903862539999999</v>
      </c>
      <c r="M12" s="50">
        <v>-19.11816743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11.256410259999999</v>
      </c>
      <c r="F13" s="34">
        <v>27.204229210000001</v>
      </c>
      <c r="G13" s="44">
        <v>304.61148580000003</v>
      </c>
      <c r="H13" s="35">
        <v>-2.7564102560000001</v>
      </c>
      <c r="I13" s="35">
        <v>32.003021769999997</v>
      </c>
      <c r="J13" s="43">
        <v>-12.015588210000001</v>
      </c>
      <c r="K13" s="36">
        <v>-3.406410256</v>
      </c>
      <c r="L13" s="35">
        <v>70.216427569999993</v>
      </c>
      <c r="M13" s="50">
        <v>-10.46036969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10.56410256</v>
      </c>
      <c r="F14" s="34">
        <v>18.064710569999999</v>
      </c>
      <c r="G14" s="44">
        <v>343.93536690000002</v>
      </c>
      <c r="H14" s="35">
        <v>-3.0641025640000001</v>
      </c>
      <c r="I14" s="35">
        <v>28.463188120000002</v>
      </c>
      <c r="J14" s="43">
        <v>-0.80872694540000001</v>
      </c>
      <c r="K14" s="36">
        <v>-3.864102564</v>
      </c>
      <c r="L14" s="35">
        <v>65.144906860000006</v>
      </c>
      <c r="M14" s="50">
        <v>0.85796476759999996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29.46153846</v>
      </c>
      <c r="F15" s="34">
        <v>18.732659949999999</v>
      </c>
      <c r="G15" s="44">
        <v>150.05214649999999</v>
      </c>
      <c r="H15" s="35">
        <v>-5.211538462</v>
      </c>
      <c r="I15" s="35">
        <v>21.06454445</v>
      </c>
      <c r="J15" s="43">
        <v>4.4229717549999998</v>
      </c>
      <c r="K15" s="36">
        <v>-6.461538462</v>
      </c>
      <c r="L15" s="35">
        <v>46.477299940000002</v>
      </c>
      <c r="M15" s="50">
        <v>-11.269626840000001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19.512820510000001</v>
      </c>
      <c r="F16" s="34">
        <v>50.227077190000003</v>
      </c>
      <c r="G16" s="44">
        <v>167.75757369999999</v>
      </c>
      <c r="H16" s="35">
        <v>-5.0628205130000001</v>
      </c>
      <c r="I16" s="35">
        <v>35.927080070000002</v>
      </c>
      <c r="J16" s="43">
        <v>15.65794165</v>
      </c>
      <c r="K16" s="36">
        <v>-4.4628205129999996</v>
      </c>
      <c r="L16" s="35">
        <v>69.907215980000004</v>
      </c>
      <c r="M16" s="50">
        <v>-9.2367174280000004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15.641025640000001</v>
      </c>
      <c r="F17" s="34">
        <v>29.114643340000001</v>
      </c>
      <c r="G17" s="44">
        <v>225.55412899999999</v>
      </c>
      <c r="H17" s="35">
        <v>-3.3910256410000001</v>
      </c>
      <c r="I17" s="35">
        <v>33.583978500000001</v>
      </c>
      <c r="J17" s="43">
        <v>-8.1461923269999996</v>
      </c>
      <c r="K17" s="36">
        <v>-3.9910256409999998</v>
      </c>
      <c r="L17" s="35">
        <v>68.760267970000001</v>
      </c>
      <c r="M17" s="50">
        <v>-7.2552423380000004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17.717948719999999</v>
      </c>
      <c r="F18" s="34">
        <v>24.96854166</v>
      </c>
      <c r="G18" s="44">
        <v>218.62847170000001</v>
      </c>
      <c r="H18" s="35">
        <v>-4.4179487179999999</v>
      </c>
      <c r="I18" s="35">
        <v>28.90566565</v>
      </c>
      <c r="J18" s="43">
        <v>-9.1746357070000002</v>
      </c>
      <c r="K18" s="36">
        <v>-4.5179487180000004</v>
      </c>
      <c r="L18" s="35">
        <v>59.909790100000002</v>
      </c>
      <c r="M18" s="50">
        <v>-14.171769490000001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13.512820509999999</v>
      </c>
      <c r="F19" s="34">
        <v>15.13951209</v>
      </c>
      <c r="G19" s="44">
        <v>280.80999880000002</v>
      </c>
      <c r="H19" s="35">
        <v>-3.612820513</v>
      </c>
      <c r="I19" s="35">
        <v>24.148996230000002</v>
      </c>
      <c r="J19" s="43">
        <v>-3.0772259879999999</v>
      </c>
      <c r="K19" s="36">
        <v>-4.362820513</v>
      </c>
      <c r="L19" s="35">
        <v>54.298260569999997</v>
      </c>
      <c r="M19" s="50">
        <v>-16.15315725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15.256410259999999</v>
      </c>
      <c r="F20" s="34">
        <v>55.939082710000001</v>
      </c>
      <c r="G20" s="44">
        <v>184.80368290000001</v>
      </c>
      <c r="H20" s="35">
        <v>-4.406410256</v>
      </c>
      <c r="I20" s="35">
        <v>38.797426999999999</v>
      </c>
      <c r="J20" s="43">
        <v>11.327161820000001</v>
      </c>
      <c r="K20" s="36">
        <v>-3.406410256</v>
      </c>
      <c r="L20" s="35">
        <v>75.430792339999996</v>
      </c>
      <c r="M20" s="50">
        <v>-13.774882030000001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10.61538462</v>
      </c>
      <c r="F21" s="34">
        <v>34.217520639999996</v>
      </c>
      <c r="G21" s="44">
        <v>275.46560909999999</v>
      </c>
      <c r="H21" s="35">
        <v>-3.1653846149999998</v>
      </c>
      <c r="I21" s="35">
        <v>31.579188800000001</v>
      </c>
      <c r="J21" s="43">
        <v>-11.69085514</v>
      </c>
      <c r="K21" s="36">
        <v>-2.7653846149999999</v>
      </c>
      <c r="L21" s="35">
        <v>68.301931550000006</v>
      </c>
      <c r="M21" s="50">
        <v>-15.392788769999999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11.20512821</v>
      </c>
      <c r="F22" s="34">
        <v>17.97275441</v>
      </c>
      <c r="G22" s="44">
        <v>334.64651090000001</v>
      </c>
      <c r="H22" s="35">
        <v>-3.5551282049999999</v>
      </c>
      <c r="I22" s="35">
        <v>27.684745670000002</v>
      </c>
      <c r="J22" s="43">
        <v>7.1669865269999997</v>
      </c>
      <c r="K22" s="36">
        <v>-4.2551282050000001</v>
      </c>
      <c r="L22" s="35">
        <v>64.410511279999994</v>
      </c>
      <c r="M22" s="50">
        <v>-1.3028181050000001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29.46153846</v>
      </c>
      <c r="F23" s="34">
        <v>25.58792437</v>
      </c>
      <c r="G23" s="44">
        <v>172.89624910000001</v>
      </c>
      <c r="H23" s="35">
        <v>-5.3615384620000004</v>
      </c>
      <c r="I23" s="35">
        <v>24.732058160000001</v>
      </c>
      <c r="J23" s="43">
        <v>4.4297841499999997</v>
      </c>
      <c r="K23" s="36">
        <v>-6.8115384619999997</v>
      </c>
      <c r="L23" s="35">
        <v>57.56271812</v>
      </c>
      <c r="M23" s="50">
        <v>-22.58112955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14.53846154</v>
      </c>
      <c r="F24" s="34">
        <v>29.489334939999999</v>
      </c>
      <c r="G24" s="44">
        <v>245.43128290000001</v>
      </c>
      <c r="H24" s="35">
        <v>-3.1384615380000001</v>
      </c>
      <c r="I24" s="35">
        <v>32.157563240000002</v>
      </c>
      <c r="J24" s="43">
        <v>-8.1826495789999996</v>
      </c>
      <c r="K24" s="36">
        <v>-3.4884615380000001</v>
      </c>
      <c r="L24" s="35">
        <v>66.935706359999998</v>
      </c>
      <c r="M24" s="50">
        <v>-14.568802290000001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16.38461538</v>
      </c>
      <c r="F25" s="34">
        <v>17.771597249999999</v>
      </c>
      <c r="G25" s="44">
        <v>255.19908469999999</v>
      </c>
      <c r="H25" s="35">
        <v>-4.4346153849999999</v>
      </c>
      <c r="I25" s="35">
        <v>26.685004370000001</v>
      </c>
      <c r="J25" s="43">
        <v>6.6716420190000001</v>
      </c>
      <c r="K25" s="36">
        <v>-5.7346153849999997</v>
      </c>
      <c r="L25" s="35">
        <v>60.861342280000002</v>
      </c>
      <c r="M25" s="50">
        <v>8.1168003899999999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12.8974359</v>
      </c>
      <c r="F26" s="34">
        <v>16.552715689999999</v>
      </c>
      <c r="G26" s="44">
        <v>278.29351750000001</v>
      </c>
      <c r="H26" s="35">
        <v>-3.5474358970000002</v>
      </c>
      <c r="I26" s="35">
        <v>26.206233489999999</v>
      </c>
      <c r="J26" s="43">
        <v>-1.283155907</v>
      </c>
      <c r="K26" s="36">
        <v>-4.1974358970000001</v>
      </c>
      <c r="L26" s="35">
        <v>59.485897719999997</v>
      </c>
      <c r="M26" s="50">
        <v>-10.11248148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18.589743590000001</v>
      </c>
      <c r="F27" s="34">
        <v>40.685795169999999</v>
      </c>
      <c r="G27" s="44">
        <v>192.28697450000001</v>
      </c>
      <c r="H27" s="35">
        <v>-4.7897435899999996</v>
      </c>
      <c r="I27" s="35">
        <v>30.79321779</v>
      </c>
      <c r="J27" s="43">
        <v>9.2986786079999995</v>
      </c>
      <c r="K27" s="36">
        <v>-4.3897435900000001</v>
      </c>
      <c r="L27" s="35">
        <v>64.201277579999996</v>
      </c>
      <c r="M27" s="50">
        <v>-15.018472790000001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12.487179490000001</v>
      </c>
      <c r="F28" s="34">
        <v>22.559125659999999</v>
      </c>
      <c r="G28" s="44">
        <v>296.75777419999997</v>
      </c>
      <c r="H28" s="35">
        <v>-3.4371794869999999</v>
      </c>
      <c r="I28" s="35">
        <v>29.138385450000001</v>
      </c>
      <c r="J28" s="43">
        <v>-12.72670791</v>
      </c>
      <c r="K28" s="36">
        <v>-3.887179487</v>
      </c>
      <c r="L28" s="35">
        <v>64.797199590000005</v>
      </c>
      <c r="M28" s="50">
        <v>-20.352071509999998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22.15384615</v>
      </c>
      <c r="F29" s="34">
        <v>31.17466452</v>
      </c>
      <c r="G29" s="44">
        <v>182.34280810000001</v>
      </c>
      <c r="H29" s="35">
        <v>-4.4538461539999998</v>
      </c>
      <c r="I29" s="35">
        <v>28.8053849</v>
      </c>
      <c r="J29" s="43">
        <v>6.302676859</v>
      </c>
      <c r="K29" s="36">
        <v>-5.2038461539999998</v>
      </c>
      <c r="L29" s="35">
        <v>61.840479539999997</v>
      </c>
      <c r="M29" s="50">
        <v>-15.503057549999999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17.666666670000001</v>
      </c>
      <c r="F30" s="34">
        <v>32.04195189</v>
      </c>
      <c r="G30" s="44">
        <v>221.13640100000001</v>
      </c>
      <c r="H30" s="35">
        <v>-4.1166666669999996</v>
      </c>
      <c r="I30" s="35">
        <v>30.014113770000002</v>
      </c>
      <c r="J30" s="43">
        <v>-7.0115129359999999</v>
      </c>
      <c r="K30" s="36">
        <v>-4.1666666670000003</v>
      </c>
      <c r="L30" s="35">
        <v>63.81643425</v>
      </c>
      <c r="M30" s="50">
        <v>-22.58186924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24.333333329999999</v>
      </c>
      <c r="F31" s="34">
        <v>36.659999059999997</v>
      </c>
      <c r="G31" s="44">
        <v>149.7365131</v>
      </c>
      <c r="H31" s="35">
        <v>-4.8333333329999997</v>
      </c>
      <c r="I31" s="35">
        <v>30.672425390000001</v>
      </c>
      <c r="J31" s="43">
        <v>12.84228671</v>
      </c>
      <c r="K31" s="36">
        <v>-6.0333333329999999</v>
      </c>
      <c r="L31" s="35">
        <v>59.50509684</v>
      </c>
      <c r="M31" s="50">
        <v>-7.8884218910000001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19.871794869999999</v>
      </c>
      <c r="F32" s="34">
        <v>38.640181609999999</v>
      </c>
      <c r="G32" s="44">
        <v>166.7602905</v>
      </c>
      <c r="H32" s="35">
        <v>-4.7717948720000001</v>
      </c>
      <c r="I32" s="35">
        <v>30.168214819999999</v>
      </c>
      <c r="J32" s="43">
        <v>14.24762619</v>
      </c>
      <c r="K32" s="36">
        <v>-4.6217948719999997</v>
      </c>
      <c r="L32" s="35">
        <v>60.716122460000001</v>
      </c>
      <c r="M32" s="50">
        <v>-9.0076372409999994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13.025641029999999</v>
      </c>
      <c r="F33" s="34">
        <v>18.203383030000001</v>
      </c>
      <c r="G33" s="44">
        <v>286.6914539</v>
      </c>
      <c r="H33" s="35">
        <v>-3.9256410260000001</v>
      </c>
      <c r="I33" s="35">
        <v>27.042593799999999</v>
      </c>
      <c r="J33" s="43">
        <v>3.2687053019999999</v>
      </c>
      <c r="K33" s="36">
        <v>-4.4756410259999999</v>
      </c>
      <c r="L33" s="35">
        <v>62.024771919999999</v>
      </c>
      <c r="M33" s="50">
        <v>-11.03653358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15.051282049999999</v>
      </c>
      <c r="F34" s="34">
        <v>23.471067229999999</v>
      </c>
      <c r="G34" s="44">
        <v>245.5479321</v>
      </c>
      <c r="H34" s="35">
        <v>-3.1512820509999999</v>
      </c>
      <c r="I34" s="35">
        <v>29.906103900000002</v>
      </c>
      <c r="J34" s="43">
        <v>-3.9131845300000001</v>
      </c>
      <c r="K34" s="36">
        <v>-3.751282051</v>
      </c>
      <c r="L34" s="35">
        <v>61.956710919999999</v>
      </c>
      <c r="M34" s="50">
        <v>-12.94422715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25.30769231</v>
      </c>
      <c r="F35" s="34">
        <v>27.788258630000001</v>
      </c>
      <c r="G35" s="44">
        <v>168.8466885</v>
      </c>
      <c r="H35" s="35">
        <v>-5.3576923079999998</v>
      </c>
      <c r="I35" s="35">
        <v>26.338065839999999</v>
      </c>
      <c r="J35" s="43">
        <v>14.36311969</v>
      </c>
      <c r="K35" s="36">
        <v>-6.3576923079999998</v>
      </c>
      <c r="L35" s="35">
        <v>56.363055250000002</v>
      </c>
      <c r="M35" s="50">
        <v>-16.762936880000002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25.23076923</v>
      </c>
      <c r="F36" s="34">
        <v>27.88657912</v>
      </c>
      <c r="G36" s="44">
        <v>179.77250670000001</v>
      </c>
      <c r="H36" s="35">
        <v>-4.980769231</v>
      </c>
      <c r="I36" s="35">
        <v>26.446243389999999</v>
      </c>
      <c r="J36" s="43">
        <v>12.541761019999999</v>
      </c>
      <c r="K36" s="36">
        <v>-6.1307692310000004</v>
      </c>
      <c r="L36" s="35">
        <v>59.428113369999998</v>
      </c>
      <c r="M36" s="50">
        <v>-19.488774930000002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24.23076923</v>
      </c>
      <c r="F37" s="34">
        <v>47.551165750000003</v>
      </c>
      <c r="G37" s="44">
        <v>121.4605899</v>
      </c>
      <c r="H37" s="35">
        <v>-4.0807692309999997</v>
      </c>
      <c r="I37" s="35">
        <v>39.075689429999997</v>
      </c>
      <c r="J37" s="43">
        <v>6.7301748080000001</v>
      </c>
      <c r="K37" s="36">
        <v>-5.3307692309999997</v>
      </c>
      <c r="L37" s="35">
        <v>66.809764119999997</v>
      </c>
      <c r="M37" s="50">
        <v>-5.0332329360000001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22.974358970000001</v>
      </c>
      <c r="F38" s="34">
        <v>38.561838350000002</v>
      </c>
      <c r="G38" s="44">
        <v>157.28249500000001</v>
      </c>
      <c r="H38" s="35">
        <v>-4.4243589740000004</v>
      </c>
      <c r="I38" s="35">
        <v>31.234361069999999</v>
      </c>
      <c r="J38" s="43">
        <v>13.79953633</v>
      </c>
      <c r="K38" s="36">
        <v>-5.5243589740000001</v>
      </c>
      <c r="L38" s="35">
        <v>60.81235933</v>
      </c>
      <c r="M38" s="50">
        <v>-6.5168357019999998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29.948717949999999</v>
      </c>
      <c r="F39" s="34">
        <v>25.59481362</v>
      </c>
      <c r="G39" s="44">
        <v>123.3482757</v>
      </c>
      <c r="H39" s="35">
        <v>-4.2987179490000003</v>
      </c>
      <c r="I39" s="35">
        <v>26.204871189999999</v>
      </c>
      <c r="J39" s="43">
        <v>11.512795730000001</v>
      </c>
      <c r="K39" s="36">
        <v>-6.6487179489999999</v>
      </c>
      <c r="L39" s="35">
        <v>49.544040699999996</v>
      </c>
      <c r="M39" s="50">
        <v>-6.8280085570000004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13.15384615</v>
      </c>
      <c r="F40" s="34">
        <v>20.181824219999999</v>
      </c>
      <c r="G40" s="44">
        <v>273.40869989999999</v>
      </c>
      <c r="H40" s="35">
        <v>-3.5538461539999999</v>
      </c>
      <c r="I40" s="35">
        <v>27.577394949999999</v>
      </c>
      <c r="J40" s="43">
        <v>-9.9682468780000004</v>
      </c>
      <c r="K40" s="36">
        <v>-4.0538461540000004</v>
      </c>
      <c r="L40" s="35">
        <v>61.926664049999999</v>
      </c>
      <c r="M40" s="50">
        <v>-21.59285972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</v>
      </c>
      <c r="F41" s="34">
        <v>36.261005840000003</v>
      </c>
      <c r="G41" s="44">
        <v>117.6302298</v>
      </c>
      <c r="H41" s="35">
        <v>-3.6</v>
      </c>
      <c r="I41" s="35">
        <v>33.287968769999999</v>
      </c>
      <c r="J41" s="43">
        <v>9.3386887139999999</v>
      </c>
      <c r="K41" s="36">
        <v>-5.85</v>
      </c>
      <c r="L41" s="35">
        <v>59.153905430000002</v>
      </c>
      <c r="M41" s="50">
        <v>-6.9551908029999998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11.30769231</v>
      </c>
      <c r="F42" s="34">
        <v>47.288537339999998</v>
      </c>
      <c r="G42" s="44">
        <v>245.10135149999999</v>
      </c>
      <c r="H42" s="35">
        <v>-3.6576923080000001</v>
      </c>
      <c r="I42" s="35">
        <v>35.717051660000003</v>
      </c>
      <c r="J42" s="43">
        <v>-7.3876153909999998</v>
      </c>
      <c r="K42" s="36">
        <v>-3.0076923080000002</v>
      </c>
      <c r="L42" s="35">
        <v>70.964217250000004</v>
      </c>
      <c r="M42" s="50">
        <v>-23.277434119999999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12.948717950000001</v>
      </c>
      <c r="F43" s="34">
        <v>27.42888808</v>
      </c>
      <c r="G43" s="44">
        <v>247.43067249999999</v>
      </c>
      <c r="H43" s="35">
        <v>-3.8987179489999999</v>
      </c>
      <c r="I43" s="35">
        <v>28.483885440000002</v>
      </c>
      <c r="J43" s="43">
        <v>-8.7901096190000008</v>
      </c>
      <c r="K43" s="36">
        <v>-3.5987179490000001</v>
      </c>
      <c r="L43" s="35">
        <v>59.094812920000003</v>
      </c>
      <c r="M43" s="50">
        <v>-20.430632320000001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22.512820510000001</v>
      </c>
      <c r="F44" s="34">
        <v>41.981982449999997</v>
      </c>
      <c r="G44" s="44">
        <v>137.699871</v>
      </c>
      <c r="H44" s="35">
        <v>-4.2128205129999996</v>
      </c>
      <c r="I44" s="35">
        <v>35.161617149999998</v>
      </c>
      <c r="J44" s="43">
        <v>11.633563069999999</v>
      </c>
      <c r="K44" s="36">
        <v>-5.3128205130000001</v>
      </c>
      <c r="L44" s="35">
        <v>63.624174570000001</v>
      </c>
      <c r="M44" s="50">
        <v>-4.8606889999999998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21.179487179999999</v>
      </c>
      <c r="F45" s="34">
        <v>41.175872750000003</v>
      </c>
      <c r="G45" s="44">
        <v>169.3405339</v>
      </c>
      <c r="H45" s="35">
        <v>-4.2294871790000004</v>
      </c>
      <c r="I45" s="35">
        <v>31.80371366</v>
      </c>
      <c r="J45" s="43">
        <v>18.66193595</v>
      </c>
      <c r="K45" s="36">
        <v>-4.8794871789999998</v>
      </c>
      <c r="L45" s="35">
        <v>65.732980679999997</v>
      </c>
      <c r="M45" s="50">
        <v>-8.3877558440000008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15.66666667</v>
      </c>
      <c r="F46" s="34">
        <v>20.308111879999998</v>
      </c>
      <c r="G46" s="44">
        <v>257.6036924</v>
      </c>
      <c r="H46" s="35">
        <v>-3.9166666669999999</v>
      </c>
      <c r="I46" s="35">
        <v>29.806936629999999</v>
      </c>
      <c r="J46" s="43">
        <v>1.6740083699999999</v>
      </c>
      <c r="K46" s="36">
        <v>-4.8166666669999998</v>
      </c>
      <c r="L46" s="35">
        <v>63.553609260000002</v>
      </c>
      <c r="M46" s="50">
        <v>0.86813759980000005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13.974358970000001</v>
      </c>
      <c r="F47" s="34">
        <v>18.486480369999999</v>
      </c>
      <c r="G47" s="44">
        <v>266.90937780000002</v>
      </c>
      <c r="H47" s="35">
        <v>-3.3243589739999999</v>
      </c>
      <c r="I47" s="35">
        <v>27.82233578</v>
      </c>
      <c r="J47" s="43">
        <v>4.8898451649999997</v>
      </c>
      <c r="K47" s="36">
        <v>-4.4243589740000004</v>
      </c>
      <c r="L47" s="35">
        <v>62.750682509999997</v>
      </c>
      <c r="M47" s="50">
        <v>-1.825458732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22.30769231</v>
      </c>
      <c r="F48" s="34">
        <v>22.499339469999999</v>
      </c>
      <c r="G48" s="44">
        <v>213.4439773</v>
      </c>
      <c r="H48" s="35">
        <v>-3.9076923080000001</v>
      </c>
      <c r="I48" s="35">
        <v>26.723223699999998</v>
      </c>
      <c r="J48" s="43">
        <v>-10.45825108</v>
      </c>
      <c r="K48" s="36">
        <v>-4.807692308</v>
      </c>
      <c r="L48" s="35">
        <v>55.988494889999998</v>
      </c>
      <c r="M48" s="50">
        <v>-20.07261892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12.53846154</v>
      </c>
      <c r="F49" s="34">
        <v>15.00088931</v>
      </c>
      <c r="G49" s="44">
        <v>289.1508005</v>
      </c>
      <c r="H49" s="35">
        <v>-3.6384615380000001</v>
      </c>
      <c r="I49" s="35">
        <v>25.017896260000001</v>
      </c>
      <c r="J49" s="43">
        <v>-1.470176173</v>
      </c>
      <c r="K49" s="36">
        <v>-4.4884615380000001</v>
      </c>
      <c r="L49" s="35">
        <v>57.246335780000003</v>
      </c>
      <c r="M49" s="50">
        <v>-6.7547573520000004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26.38461538</v>
      </c>
      <c r="F50" s="34">
        <v>36.877759439999998</v>
      </c>
      <c r="G50" s="44">
        <v>132.1662475</v>
      </c>
      <c r="H50" s="35">
        <v>-4.634615385</v>
      </c>
      <c r="I50" s="35">
        <v>31.957128059999999</v>
      </c>
      <c r="J50" s="43">
        <v>12.444319249999999</v>
      </c>
      <c r="K50" s="36">
        <v>-6.134615385</v>
      </c>
      <c r="L50" s="35">
        <v>59.153347699999998</v>
      </c>
      <c r="M50" s="50">
        <v>-7.2892618980000004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12.66666667</v>
      </c>
      <c r="F51" s="34">
        <v>40.481930069999997</v>
      </c>
      <c r="G51" s="44">
        <v>238.63615200000001</v>
      </c>
      <c r="H51" s="35">
        <v>-4.266666667</v>
      </c>
      <c r="I51" s="35">
        <v>33.398631369999997</v>
      </c>
      <c r="J51" s="43">
        <v>-1.958814874</v>
      </c>
      <c r="K51" s="36">
        <v>-3.1666666669999999</v>
      </c>
      <c r="L51" s="35">
        <v>67.144173809999998</v>
      </c>
      <c r="M51" s="50">
        <v>-23.170493310000001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17.743589740000001</v>
      </c>
      <c r="F52" s="34">
        <v>37.782540150000003</v>
      </c>
      <c r="G52" s="44">
        <v>183.82235299999999</v>
      </c>
      <c r="H52" s="35">
        <v>-4.843589744</v>
      </c>
      <c r="I52" s="35">
        <v>30.424932460000001</v>
      </c>
      <c r="J52" s="43">
        <v>9.6129169179999998</v>
      </c>
      <c r="K52" s="36">
        <v>-4.093589744</v>
      </c>
      <c r="L52" s="35">
        <v>60.970058039999998</v>
      </c>
      <c r="M52" s="50">
        <v>-15.142874340000001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11.66666667</v>
      </c>
      <c r="F53" s="34">
        <v>18.933294539999999</v>
      </c>
      <c r="G53" s="44">
        <v>336.26263660000001</v>
      </c>
      <c r="H53" s="35">
        <v>-3.1666666669999999</v>
      </c>
      <c r="I53" s="35">
        <v>28.225739619999999</v>
      </c>
      <c r="J53" s="43">
        <v>-3.357071672</v>
      </c>
      <c r="K53" s="36">
        <v>-3.8666666670000001</v>
      </c>
      <c r="L53" s="35">
        <v>62.895108649999997</v>
      </c>
      <c r="M53" s="50">
        <v>1.7952858869999999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25.333333329999999</v>
      </c>
      <c r="F54" s="34">
        <v>34.54393529</v>
      </c>
      <c r="G54" s="44">
        <v>159.38769120000001</v>
      </c>
      <c r="H54" s="35">
        <v>-5.1833333330000002</v>
      </c>
      <c r="I54" s="35">
        <v>30.553193579999999</v>
      </c>
      <c r="J54" s="43">
        <v>12.762802239999999</v>
      </c>
      <c r="K54" s="36">
        <v>-6.3333333329999997</v>
      </c>
      <c r="L54" s="35">
        <v>61.809485350000003</v>
      </c>
      <c r="M54" s="50">
        <v>-15.090634189999999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13.38461538</v>
      </c>
      <c r="F55" s="34">
        <v>17.834526889999999</v>
      </c>
      <c r="G55" s="44">
        <v>273.64656050000002</v>
      </c>
      <c r="H55" s="35">
        <v>-3.634615385</v>
      </c>
      <c r="I55" s="35">
        <v>27.46651795</v>
      </c>
      <c r="J55" s="43">
        <v>0.1480781155</v>
      </c>
      <c r="K55" s="36">
        <v>-4.4346153849999999</v>
      </c>
      <c r="L55" s="35">
        <v>61.919104599999997</v>
      </c>
      <c r="M55" s="50">
        <v>-2.4007029219999998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18.717948719999999</v>
      </c>
      <c r="F56" s="34">
        <v>33.680649340000002</v>
      </c>
      <c r="G56" s="44">
        <v>213.854073</v>
      </c>
      <c r="H56" s="35">
        <v>-3.767948718</v>
      </c>
      <c r="I56" s="35">
        <v>31.50035652</v>
      </c>
      <c r="J56" s="43">
        <v>-6.0135435509999997</v>
      </c>
      <c r="K56" s="36">
        <v>-4.3679487180000001</v>
      </c>
      <c r="L56" s="35">
        <v>66.616516430000004</v>
      </c>
      <c r="M56" s="50">
        <v>-18.792936659999999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13.53846154</v>
      </c>
      <c r="F57" s="34">
        <v>17.26363881</v>
      </c>
      <c r="G57" s="44">
        <v>306.10752050000002</v>
      </c>
      <c r="H57" s="35">
        <v>-4.1384615379999996</v>
      </c>
      <c r="I57" s="35">
        <v>26.200909490000001</v>
      </c>
      <c r="J57" s="43">
        <v>6.406907339</v>
      </c>
      <c r="K57" s="36">
        <v>-5.3384615379999998</v>
      </c>
      <c r="L57" s="35">
        <v>61.927652709999997</v>
      </c>
      <c r="M57" s="50">
        <v>-10.854382810000001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27.46153846</v>
      </c>
      <c r="F58" s="34">
        <v>28.18955974</v>
      </c>
      <c r="G58" s="44">
        <v>144.39144540000001</v>
      </c>
      <c r="H58" s="35">
        <v>-4.8615384620000004</v>
      </c>
      <c r="I58" s="35">
        <v>26.189231110000001</v>
      </c>
      <c r="J58" s="43">
        <v>15.0498236</v>
      </c>
      <c r="K58" s="36">
        <v>-6.3115384619999997</v>
      </c>
      <c r="L58" s="35">
        <v>55.106538299999997</v>
      </c>
      <c r="M58" s="50">
        <v>-8.0707502679999994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13.8974359</v>
      </c>
      <c r="F59" s="34">
        <v>16.479392470000001</v>
      </c>
      <c r="G59" s="44">
        <v>266.82082709999997</v>
      </c>
      <c r="H59" s="35">
        <v>-3.7474358969999999</v>
      </c>
      <c r="I59" s="35">
        <v>24.491925869999999</v>
      </c>
      <c r="J59" s="43">
        <v>-6.0529551860000002</v>
      </c>
      <c r="K59" s="36">
        <v>-4.4974358969999999</v>
      </c>
      <c r="L59" s="35">
        <v>54.591849289999999</v>
      </c>
      <c r="M59" s="50">
        <v>-16.383345200000001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14.33333333</v>
      </c>
      <c r="F60" s="34">
        <v>22.845141340000001</v>
      </c>
      <c r="G60" s="44">
        <v>250.8992896</v>
      </c>
      <c r="H60" s="35">
        <v>-2.8333333330000001</v>
      </c>
      <c r="I60" s="35">
        <v>26.112805819999998</v>
      </c>
      <c r="J60" s="43">
        <v>-8.4459047999999992</v>
      </c>
      <c r="K60" s="36">
        <v>-3.733333333</v>
      </c>
      <c r="L60" s="35">
        <v>56.303456859999997</v>
      </c>
      <c r="M60" s="50">
        <v>-21.954898650000001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19.38461538</v>
      </c>
      <c r="F61" s="34">
        <v>18.64785908</v>
      </c>
      <c r="G61" s="44">
        <v>232.0923641</v>
      </c>
      <c r="H61" s="35">
        <v>-3.6846153849999999</v>
      </c>
      <c r="I61" s="35">
        <v>29.005249039999999</v>
      </c>
      <c r="J61" s="43">
        <v>0.91639087009999998</v>
      </c>
      <c r="K61" s="36">
        <v>-5.1846153849999999</v>
      </c>
      <c r="L61" s="35">
        <v>57.96969129</v>
      </c>
      <c r="M61" s="50">
        <v>3.6477669490000002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14.051282049999999</v>
      </c>
      <c r="F62" s="34">
        <v>29.680853720000002</v>
      </c>
      <c r="G62" s="44">
        <v>248.67966530000001</v>
      </c>
      <c r="H62" s="35">
        <v>-3.251282051</v>
      </c>
      <c r="I62" s="35">
        <v>29.356160289999998</v>
      </c>
      <c r="J62" s="43">
        <v>-10.810889749999999</v>
      </c>
      <c r="K62" s="36">
        <v>-3.5512820509999998</v>
      </c>
      <c r="L62" s="35">
        <v>62.02630456</v>
      </c>
      <c r="M62" s="50">
        <v>-23.761898070000001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20.30769231</v>
      </c>
      <c r="F63" s="34">
        <v>49.587817309999998</v>
      </c>
      <c r="G63" s="44">
        <v>152.4604319</v>
      </c>
      <c r="H63" s="35">
        <v>-4.9576923080000004</v>
      </c>
      <c r="I63" s="35">
        <v>37.234315850000002</v>
      </c>
      <c r="J63" s="43">
        <v>18.604041129999999</v>
      </c>
      <c r="K63" s="36">
        <v>-4.5076923080000002</v>
      </c>
      <c r="L63" s="35">
        <v>68.510864229999996</v>
      </c>
      <c r="M63" s="50">
        <v>-5.0696891239999999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13.30769231</v>
      </c>
      <c r="F64" s="34">
        <v>15.684833429999999</v>
      </c>
      <c r="G64" s="44">
        <v>295.89839449999999</v>
      </c>
      <c r="H64" s="35">
        <v>-3.7076923079999999</v>
      </c>
      <c r="I64" s="35">
        <v>25.25408316</v>
      </c>
      <c r="J64" s="43">
        <v>3.0683264289999999</v>
      </c>
      <c r="K64" s="36">
        <v>-4.6576923079999997</v>
      </c>
      <c r="L64" s="35">
        <v>59.127402400000001</v>
      </c>
      <c r="M64" s="50">
        <v>-9.1050374709999993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19.794871789999998</v>
      </c>
      <c r="F65" s="34">
        <v>28.43755135</v>
      </c>
      <c r="G65" s="44">
        <v>207.68620670000001</v>
      </c>
      <c r="H65" s="35">
        <v>-4.2948717949999997</v>
      </c>
      <c r="I65" s="35">
        <v>29.46522203</v>
      </c>
      <c r="J65" s="43">
        <v>-7.4621851880000003</v>
      </c>
      <c r="K65" s="36">
        <v>-4.6448717950000002</v>
      </c>
      <c r="L65" s="35">
        <v>61.999132019999998</v>
      </c>
      <c r="M65" s="50">
        <v>-15.89493545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11.487179490000001</v>
      </c>
      <c r="F66" s="34">
        <v>21.655508730000001</v>
      </c>
      <c r="G66" s="44">
        <v>331.20780489999999</v>
      </c>
      <c r="H66" s="35">
        <v>-2.9371794869999999</v>
      </c>
      <c r="I66" s="35">
        <v>29.51174563</v>
      </c>
      <c r="J66" s="43">
        <v>-10.550775099999999</v>
      </c>
      <c r="K66" s="36">
        <v>-3.5871794870000002</v>
      </c>
      <c r="L66" s="35">
        <v>65.059835129999996</v>
      </c>
      <c r="M66" s="50">
        <v>-8.2966952620000001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14.820512819999999</v>
      </c>
      <c r="F67" s="34">
        <v>18.311393930000001</v>
      </c>
      <c r="G67" s="44">
        <v>257.80219390000002</v>
      </c>
      <c r="H67" s="35">
        <v>-3.0205128210000001</v>
      </c>
      <c r="I67" s="35">
        <v>25.37216033</v>
      </c>
      <c r="J67" s="43">
        <v>-4.8102635400000002</v>
      </c>
      <c r="K67" s="36">
        <v>-3.670512821</v>
      </c>
      <c r="L67" s="35">
        <v>53.956456180000004</v>
      </c>
      <c r="M67" s="50">
        <v>-16.293510770000001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22.38461538</v>
      </c>
      <c r="F68" s="34">
        <v>43.090885900000004</v>
      </c>
      <c r="G68" s="44">
        <v>119.2856549</v>
      </c>
      <c r="H68" s="35">
        <v>-4.2346153849999997</v>
      </c>
      <c r="I68" s="35">
        <v>40.424814439999999</v>
      </c>
      <c r="J68" s="43">
        <v>2.2655255460000001</v>
      </c>
      <c r="K68" s="36">
        <v>-4.6846153849999999</v>
      </c>
      <c r="L68" s="35">
        <v>61.391240240000002</v>
      </c>
      <c r="M68" s="50">
        <v>-2.5730407139999998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</v>
      </c>
      <c r="F69" s="34">
        <v>18.790187880000001</v>
      </c>
      <c r="G69" s="44">
        <v>242.28590740000001</v>
      </c>
      <c r="H69" s="35">
        <v>-3.9</v>
      </c>
      <c r="I69" s="35">
        <v>30.417724079999999</v>
      </c>
      <c r="J69" s="43">
        <v>0.65723183679999997</v>
      </c>
      <c r="K69" s="36">
        <v>-5.3</v>
      </c>
      <c r="L69" s="35">
        <v>60.794803950000002</v>
      </c>
      <c r="M69" s="50">
        <v>9.2008228790000004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11.66666667</v>
      </c>
      <c r="F70" s="34">
        <v>17.4218212</v>
      </c>
      <c r="G70" s="44">
        <v>320.04744140000003</v>
      </c>
      <c r="H70" s="35">
        <v>-3.3166666669999998</v>
      </c>
      <c r="I70" s="35">
        <v>27.083886159999999</v>
      </c>
      <c r="J70" s="43">
        <v>5.9886035880000001</v>
      </c>
      <c r="K70" s="36">
        <v>-4.1666666670000003</v>
      </c>
      <c r="L70" s="35">
        <v>61.356909860000002</v>
      </c>
      <c r="M70" s="50">
        <v>-3.3425267019999998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23.358974360000001</v>
      </c>
      <c r="F71" s="34">
        <v>38.973073960000001</v>
      </c>
      <c r="G71" s="44">
        <v>169.0621294</v>
      </c>
      <c r="H71" s="35">
        <v>-4.5589743589999996</v>
      </c>
      <c r="I71" s="35">
        <v>31.883716490000001</v>
      </c>
      <c r="J71" s="43">
        <v>16.329286100000001</v>
      </c>
      <c r="K71" s="36">
        <v>-5.8589743590000003</v>
      </c>
      <c r="L71" s="35">
        <v>66.365244009999998</v>
      </c>
      <c r="M71" s="50">
        <v>-13.52256783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27.435897440000002</v>
      </c>
      <c r="F72" s="34">
        <v>24.761868889999999</v>
      </c>
      <c r="G72" s="44">
        <v>187.5720513</v>
      </c>
      <c r="H72" s="35">
        <v>-4.9358974360000003</v>
      </c>
      <c r="I72" s="35">
        <v>24.39511439</v>
      </c>
      <c r="J72" s="43">
        <v>0.97570827329999998</v>
      </c>
      <c r="K72" s="36">
        <v>-6.6858974360000003</v>
      </c>
      <c r="L72" s="35">
        <v>56.968463579999998</v>
      </c>
      <c r="M72" s="50">
        <v>-18.537357750000002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13.8974359</v>
      </c>
      <c r="F73" s="34">
        <v>15.952653099999999</v>
      </c>
      <c r="G73" s="44">
        <v>281.40398820000001</v>
      </c>
      <c r="H73" s="35">
        <v>-3.6974358970000001</v>
      </c>
      <c r="I73" s="35">
        <v>24.664960310000001</v>
      </c>
      <c r="J73" s="43">
        <v>1.1481541500000001</v>
      </c>
      <c r="K73" s="36">
        <v>-4.5474358969999997</v>
      </c>
      <c r="L73" s="35">
        <v>55.775237099999998</v>
      </c>
      <c r="M73" s="50">
        <v>-16.778557070000002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23.128205130000001</v>
      </c>
      <c r="F74" s="34">
        <v>30.72694529</v>
      </c>
      <c r="G74" s="44">
        <v>203.83020300000001</v>
      </c>
      <c r="H74" s="35">
        <v>-4.2782051279999997</v>
      </c>
      <c r="I74" s="35">
        <v>29.90787126</v>
      </c>
      <c r="J74" s="43">
        <v>-5.0502042019999998</v>
      </c>
      <c r="K74" s="36">
        <v>-5.3282051279999996</v>
      </c>
      <c r="L74" s="35">
        <v>64.58220378</v>
      </c>
      <c r="M74" s="50">
        <v>-16.96742776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15.53846154</v>
      </c>
      <c r="F75" s="34">
        <v>35.231307979999997</v>
      </c>
      <c r="G75" s="44">
        <v>226.1698303</v>
      </c>
      <c r="H75" s="35">
        <v>-3.6884615379999999</v>
      </c>
      <c r="I75" s="35">
        <v>34.172991469999999</v>
      </c>
      <c r="J75" s="43">
        <v>-10.9140014</v>
      </c>
      <c r="K75" s="36">
        <v>-3.8384615379999998</v>
      </c>
      <c r="L75" s="35">
        <v>71.865135960000003</v>
      </c>
      <c r="M75" s="50">
        <v>-17.078368659999999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18.30769231</v>
      </c>
      <c r="F76" s="34">
        <v>40.60414798</v>
      </c>
      <c r="G76" s="44">
        <v>185.0544506</v>
      </c>
      <c r="H76" s="35">
        <v>-5.2576923080000002</v>
      </c>
      <c r="I76" s="35">
        <v>31.771462840000002</v>
      </c>
      <c r="J76" s="43">
        <v>10.00625003</v>
      </c>
      <c r="K76" s="36">
        <v>-4.5076923080000002</v>
      </c>
      <c r="L76" s="35">
        <v>66.697777389999999</v>
      </c>
      <c r="M76" s="50">
        <v>-14.29212935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26.38461538</v>
      </c>
      <c r="F77" s="34">
        <v>27.0958787</v>
      </c>
      <c r="G77" s="44">
        <v>198.48214139999999</v>
      </c>
      <c r="H77" s="35">
        <v>-5.4346153849999999</v>
      </c>
      <c r="I77" s="35">
        <v>26.971781629999999</v>
      </c>
      <c r="J77" s="43">
        <v>-1.570942182</v>
      </c>
      <c r="K77" s="36">
        <v>-6.884615385</v>
      </c>
      <c r="L77" s="35">
        <v>59.858536909999998</v>
      </c>
      <c r="M77" s="50">
        <v>-19.01846999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16.46153846</v>
      </c>
      <c r="F78" s="34">
        <v>21.539547939999999</v>
      </c>
      <c r="G78" s="44">
        <v>243.1238376</v>
      </c>
      <c r="H78" s="35">
        <v>-4.1115384620000004</v>
      </c>
      <c r="I78" s="35">
        <v>30.699078920000002</v>
      </c>
      <c r="J78" s="43">
        <v>-2.8240353210000002</v>
      </c>
      <c r="K78" s="36">
        <v>-4.8615384620000004</v>
      </c>
      <c r="L78" s="35">
        <v>62.850299049999997</v>
      </c>
      <c r="M78" s="50">
        <v>-2.4037146300000001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15.820512819999999</v>
      </c>
      <c r="F79" s="34">
        <v>41.99470256</v>
      </c>
      <c r="G79" s="44">
        <v>207.5356487</v>
      </c>
      <c r="H79" s="35">
        <v>-4.5705128210000003</v>
      </c>
      <c r="I79" s="35">
        <v>32.991646549999999</v>
      </c>
      <c r="J79" s="43">
        <v>6.8216717659999997</v>
      </c>
      <c r="K79" s="36">
        <v>-3.8205128209999999</v>
      </c>
      <c r="L79" s="35">
        <v>66.385559720000003</v>
      </c>
      <c r="M79" s="50">
        <v>-19.986528589999999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29.69230769</v>
      </c>
      <c r="F80" s="34">
        <v>21.576892560000001</v>
      </c>
      <c r="G80" s="44">
        <v>167.42145059999999</v>
      </c>
      <c r="H80" s="35">
        <v>-5.5923076920000003</v>
      </c>
      <c r="I80" s="35">
        <v>22.679894839999999</v>
      </c>
      <c r="J80" s="43">
        <v>4.1135337669999998</v>
      </c>
      <c r="K80" s="36">
        <v>-6.5423076919999996</v>
      </c>
      <c r="L80" s="35">
        <v>51.022879039999999</v>
      </c>
      <c r="M80" s="50">
        <v>-18.289723389999999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14.025641029999999</v>
      </c>
      <c r="F81" s="34">
        <v>33.630602080000003</v>
      </c>
      <c r="G81" s="44">
        <v>233.0402407</v>
      </c>
      <c r="H81" s="35">
        <v>-3.9756410259999999</v>
      </c>
      <c r="I81" s="35">
        <v>30.40165519</v>
      </c>
      <c r="J81" s="43">
        <v>-1.7502850619999999</v>
      </c>
      <c r="K81" s="36">
        <v>-3.7256410259999999</v>
      </c>
      <c r="L81" s="35">
        <v>61.112231729999998</v>
      </c>
      <c r="M81" s="50">
        <v>-20.3973364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20</v>
      </c>
      <c r="F82" s="34">
        <v>21.332038239999999</v>
      </c>
      <c r="G82" s="44">
        <v>220.5444698</v>
      </c>
      <c r="H82" s="35">
        <v>-4.2</v>
      </c>
      <c r="I82" s="35">
        <v>27.61332165</v>
      </c>
      <c r="J82" s="43">
        <v>-8.2702719130000002</v>
      </c>
      <c r="K82" s="36">
        <v>-5.15</v>
      </c>
      <c r="L82" s="35">
        <v>56.413301820000001</v>
      </c>
      <c r="M82" s="50">
        <v>-14.349117720000001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15.256410259999999</v>
      </c>
      <c r="F83" s="34">
        <v>33.320668730000001</v>
      </c>
      <c r="G83" s="44">
        <v>220.45562760000001</v>
      </c>
      <c r="H83" s="35">
        <v>-3.8564102560000002</v>
      </c>
      <c r="I83" s="35">
        <v>29.96392943</v>
      </c>
      <c r="J83" s="43">
        <v>-4.201401744</v>
      </c>
      <c r="K83" s="36">
        <v>-3.5564102559999999</v>
      </c>
      <c r="L83" s="35">
        <v>62.018029460000001</v>
      </c>
      <c r="M83" s="50">
        <v>-19.744002779999999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16.61538462</v>
      </c>
      <c r="F84" s="34">
        <v>22.874373510000002</v>
      </c>
      <c r="G84" s="44">
        <v>231.7663866</v>
      </c>
      <c r="H84" s="35">
        <v>-3.9153846149999998</v>
      </c>
      <c r="I84" s="35">
        <v>30.880403640000001</v>
      </c>
      <c r="J84" s="43">
        <v>-5.647485842</v>
      </c>
      <c r="K84" s="36">
        <v>-4.4153846149999998</v>
      </c>
      <c r="L84" s="35">
        <v>62.696819519999998</v>
      </c>
      <c r="M84" s="50">
        <v>-2.558282975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24.179487179999999</v>
      </c>
      <c r="F85" s="34">
        <v>29.72436162</v>
      </c>
      <c r="G85" s="44">
        <v>190.63289380000001</v>
      </c>
      <c r="H85" s="35">
        <v>-4.6794871789999997</v>
      </c>
      <c r="I85" s="35">
        <v>28.677718729999999</v>
      </c>
      <c r="J85" s="43">
        <v>6.6568097330000002</v>
      </c>
      <c r="K85" s="36">
        <v>-5.7794871790000002</v>
      </c>
      <c r="L85" s="35">
        <v>62.446727180000003</v>
      </c>
      <c r="M85" s="50">
        <v>-16.37791352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20.84615385</v>
      </c>
      <c r="F86" s="34">
        <v>37.408906989999998</v>
      </c>
      <c r="G86" s="44">
        <v>188.03533300000001</v>
      </c>
      <c r="H86" s="35">
        <v>-4.2961538460000002</v>
      </c>
      <c r="I86" s="35">
        <v>31.693745280000002</v>
      </c>
      <c r="J86" s="43">
        <v>7.0960376160000003</v>
      </c>
      <c r="K86" s="36">
        <v>-5.2461538460000003</v>
      </c>
      <c r="L86" s="35">
        <v>66.170079369999996</v>
      </c>
      <c r="M86" s="50">
        <v>-14.3077916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19.410256409999999</v>
      </c>
      <c r="F87" s="34">
        <v>30.472801159999999</v>
      </c>
      <c r="G87" s="44">
        <v>205.6421368</v>
      </c>
      <c r="H87" s="35">
        <v>-4.81025641</v>
      </c>
      <c r="I87" s="35">
        <v>28.683792740000001</v>
      </c>
      <c r="J87" s="43">
        <v>-2.0175377270000001</v>
      </c>
      <c r="K87" s="36">
        <v>-4.7602564100000002</v>
      </c>
      <c r="L87" s="35">
        <v>61.54514356</v>
      </c>
      <c r="M87" s="50">
        <v>-18.615947240000001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14.589743589999999</v>
      </c>
      <c r="F88" s="34">
        <v>30.69560946</v>
      </c>
      <c r="G88" s="44">
        <v>238.99447000000001</v>
      </c>
      <c r="H88" s="35">
        <v>-3.43974359</v>
      </c>
      <c r="I88" s="35">
        <v>30.10367338</v>
      </c>
      <c r="J88" s="43">
        <v>-7.3916936440000001</v>
      </c>
      <c r="K88" s="36">
        <v>-3.7397435899999998</v>
      </c>
      <c r="L88" s="35">
        <v>64.209117710000001</v>
      </c>
      <c r="M88" s="50">
        <v>-19.109825480000001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26.358974360000001</v>
      </c>
      <c r="F89" s="34">
        <v>34.431436640000001</v>
      </c>
      <c r="G89" s="44">
        <v>147.92408080000001</v>
      </c>
      <c r="H89" s="35">
        <v>-5.2089743589999999</v>
      </c>
      <c r="I89" s="35">
        <v>30.402602569999999</v>
      </c>
      <c r="J89" s="43">
        <v>15.07676485</v>
      </c>
      <c r="K89" s="36">
        <v>-6.0589743589999996</v>
      </c>
      <c r="L89" s="35">
        <v>60.172030059999997</v>
      </c>
      <c r="M89" s="50">
        <v>-9.3234574880000007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11.69230769</v>
      </c>
      <c r="F90" s="34">
        <v>30.371166519999999</v>
      </c>
      <c r="G90" s="44">
        <v>246.03041139999999</v>
      </c>
      <c r="H90" s="35">
        <v>-3.692307692</v>
      </c>
      <c r="I90" s="35">
        <v>29.831913180000001</v>
      </c>
      <c r="J90" s="43">
        <v>-9.2503039529999995</v>
      </c>
      <c r="K90" s="36">
        <v>-2.8923076920000002</v>
      </c>
      <c r="L90" s="35">
        <v>60.657297030000002</v>
      </c>
      <c r="M90" s="50">
        <v>-22.292108899999999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20.256410259999999</v>
      </c>
      <c r="F91" s="34">
        <v>49.266283129999998</v>
      </c>
      <c r="G91" s="44">
        <v>135.33072129999999</v>
      </c>
      <c r="H91" s="35">
        <v>-4.3064102560000004</v>
      </c>
      <c r="I91" s="35">
        <v>39.820768540000003</v>
      </c>
      <c r="J91" s="43">
        <v>12.69153054</v>
      </c>
      <c r="K91" s="36">
        <v>-4.3064102560000004</v>
      </c>
      <c r="L91" s="35">
        <v>67.915661330000006</v>
      </c>
      <c r="M91" s="50">
        <v>-0.33886361860000003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14.33333333</v>
      </c>
      <c r="F92" s="34">
        <v>18.576145610000001</v>
      </c>
      <c r="G92" s="44">
        <v>267.2493475</v>
      </c>
      <c r="H92" s="35">
        <v>-3.6833333330000002</v>
      </c>
      <c r="I92" s="35">
        <v>27.498773230000001</v>
      </c>
      <c r="J92" s="43">
        <v>3.7060716349999998</v>
      </c>
      <c r="K92" s="36">
        <v>-4.733333333</v>
      </c>
      <c r="L92" s="35">
        <v>60.695126860000002</v>
      </c>
      <c r="M92" s="50">
        <v>-11.1517699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26.051282050000001</v>
      </c>
      <c r="F93" s="34">
        <v>26.793373549999998</v>
      </c>
      <c r="G93" s="44">
        <v>169.18475050000001</v>
      </c>
      <c r="H93" s="35">
        <v>-5.4512820509999997</v>
      </c>
      <c r="I93" s="35">
        <v>25.81005682</v>
      </c>
      <c r="J93" s="43">
        <v>11.83259924</v>
      </c>
      <c r="K93" s="36">
        <v>-6.2512820509999996</v>
      </c>
      <c r="L93" s="35">
        <v>57.747344630000001</v>
      </c>
      <c r="M93" s="50">
        <v>-18.792374349999999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29.07692308</v>
      </c>
      <c r="F94" s="34">
        <v>16.96732325</v>
      </c>
      <c r="G94" s="44">
        <v>143.48764120000001</v>
      </c>
      <c r="H94" s="35">
        <v>-4.9769230770000004</v>
      </c>
      <c r="I94" s="35">
        <v>20.066334489999999</v>
      </c>
      <c r="J94" s="43">
        <v>8.8488465919999992</v>
      </c>
      <c r="K94" s="36">
        <v>-6.076923077</v>
      </c>
      <c r="L94" s="35">
        <v>42.741443400000001</v>
      </c>
      <c r="M94" s="50">
        <v>-6.4638843110000002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24.128205130000001</v>
      </c>
      <c r="F95" s="34">
        <v>27.991409300000001</v>
      </c>
      <c r="G95" s="44">
        <v>203.47249719999999</v>
      </c>
      <c r="H95" s="35">
        <v>-4.4782051279999999</v>
      </c>
      <c r="I95" s="35">
        <v>28.802276330000002</v>
      </c>
      <c r="J95" s="43">
        <v>-8.0526049929999992</v>
      </c>
      <c r="K95" s="36">
        <v>-5.8782051280000003</v>
      </c>
      <c r="L95" s="35">
        <v>61.833954429999999</v>
      </c>
      <c r="M95" s="50">
        <v>-18.86332101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14.8974359</v>
      </c>
      <c r="F96" s="34">
        <v>44.036813590000001</v>
      </c>
      <c r="G96" s="44">
        <v>205.76830720000001</v>
      </c>
      <c r="H96" s="35">
        <v>-4.3474358970000004</v>
      </c>
      <c r="I96" s="35">
        <v>33.553505090000002</v>
      </c>
      <c r="J96" s="43">
        <v>9.7123095100000008</v>
      </c>
      <c r="K96" s="36">
        <v>-3.7974358970000002</v>
      </c>
      <c r="L96" s="35">
        <v>69.90453325</v>
      </c>
      <c r="M96" s="50">
        <v>-18.435685710000001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23.820512820000001</v>
      </c>
      <c r="F97" s="34">
        <v>45.428172089999997</v>
      </c>
      <c r="G97" s="44">
        <v>111.7960104</v>
      </c>
      <c r="H97" s="35">
        <v>-4.4705128209999998</v>
      </c>
      <c r="I97" s="35">
        <v>39.93906243</v>
      </c>
      <c r="J97" s="43">
        <v>4.8538651939999999</v>
      </c>
      <c r="K97" s="36">
        <v>-5.2705128209999996</v>
      </c>
      <c r="L97" s="35">
        <v>64.950555159999993</v>
      </c>
      <c r="M97" s="50">
        <v>-3.2352498129999998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20.743589740000001</v>
      </c>
      <c r="F98" s="34">
        <v>46.145304699999997</v>
      </c>
      <c r="G98" s="44">
        <v>127.39730230000001</v>
      </c>
      <c r="H98" s="35">
        <v>-4.343589744</v>
      </c>
      <c r="I98" s="35">
        <v>39.780218390000002</v>
      </c>
      <c r="J98" s="43">
        <v>5.3466227240000004</v>
      </c>
      <c r="K98" s="36">
        <v>-4.343589744</v>
      </c>
      <c r="L98" s="35">
        <v>64.249365400000002</v>
      </c>
      <c r="M98" s="50">
        <v>-3.6936819760000001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10.43589744</v>
      </c>
      <c r="F99" s="34">
        <v>38.41979164</v>
      </c>
      <c r="G99" s="44">
        <v>254.62290709999999</v>
      </c>
      <c r="H99" s="35">
        <v>-3.2358974360000001</v>
      </c>
      <c r="I99" s="35">
        <v>32.468289910000003</v>
      </c>
      <c r="J99" s="43">
        <v>-10.844160499999999</v>
      </c>
      <c r="K99" s="36">
        <v>-2.635897436</v>
      </c>
      <c r="L99" s="35">
        <v>66.726368679999993</v>
      </c>
      <c r="M99" s="50">
        <v>-22.311407160000002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28.641025639999999</v>
      </c>
      <c r="F100" s="34">
        <v>21.308877110000001</v>
      </c>
      <c r="G100" s="44">
        <v>152.92337509999999</v>
      </c>
      <c r="H100" s="35">
        <v>-5.4910256410000002</v>
      </c>
      <c r="I100" s="35">
        <v>22.21700513</v>
      </c>
      <c r="J100" s="43">
        <v>9.5512595579999999</v>
      </c>
      <c r="K100" s="36">
        <v>-6.7910256410000001</v>
      </c>
      <c r="L100" s="35">
        <v>49.052505940000003</v>
      </c>
      <c r="M100" s="50">
        <v>-14.42273896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23.07692308</v>
      </c>
      <c r="F101" s="34">
        <v>30.635828849999999</v>
      </c>
      <c r="G101" s="44">
        <v>172.72692040000001</v>
      </c>
      <c r="H101" s="35">
        <v>-4.6269230769999998</v>
      </c>
      <c r="I101" s="35">
        <v>28.003546549999999</v>
      </c>
      <c r="J101" s="43">
        <v>14.62324222</v>
      </c>
      <c r="K101" s="36">
        <v>-5.6769230769999997</v>
      </c>
      <c r="L101" s="35">
        <v>59.868976519999997</v>
      </c>
      <c r="M101" s="50">
        <v>-20.367985619999999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15.1025641</v>
      </c>
      <c r="F102" s="34">
        <v>18.489960499999999</v>
      </c>
      <c r="G102" s="44">
        <v>262.63538449999999</v>
      </c>
      <c r="H102" s="35">
        <v>-3.8525641030000002</v>
      </c>
      <c r="I102" s="35">
        <v>27.479221419999998</v>
      </c>
      <c r="J102" s="43">
        <v>-0.13411054480000001</v>
      </c>
      <c r="K102" s="36">
        <v>-4.8025641029999999</v>
      </c>
      <c r="L102" s="35">
        <v>59.095111449999997</v>
      </c>
      <c r="M102" s="50">
        <v>-15.39654953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28.025641029999999</v>
      </c>
      <c r="F103" s="35">
        <v>24.71756358</v>
      </c>
      <c r="G103" s="18">
        <v>136.32877300000001</v>
      </c>
      <c r="H103" s="47">
        <v>-5.0756410259999996</v>
      </c>
      <c r="I103" s="48">
        <v>25.329824500000001</v>
      </c>
      <c r="J103" s="49">
        <v>10.954495720000001</v>
      </c>
      <c r="K103" s="47">
        <v>-6.3756410260000003</v>
      </c>
      <c r="L103" s="48">
        <v>49.92046981</v>
      </c>
      <c r="M103" s="51">
        <v>-6.6683965120000002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18.358974360000001</v>
      </c>
      <c r="F104" s="46">
        <v>24.946183860000001</v>
      </c>
      <c r="G104" s="45">
        <v>223.75841869999999</v>
      </c>
      <c r="H104" s="47">
        <v>-3.7589743590000002</v>
      </c>
      <c r="I104" s="48">
        <v>31.956719119999999</v>
      </c>
      <c r="J104" s="49">
        <v>-3.2227531709999999</v>
      </c>
      <c r="K104" s="47">
        <v>-4.9089743590000001</v>
      </c>
      <c r="L104" s="48">
        <v>65.233993060000003</v>
      </c>
      <c r="M104" s="51">
        <v>-5.6726803879999999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28.38461538</v>
      </c>
      <c r="F105" s="46">
        <v>29.585528249999999</v>
      </c>
      <c r="G105" s="45">
        <v>134.5066176</v>
      </c>
      <c r="H105" s="47">
        <v>-4.5846153850000002</v>
      </c>
      <c r="I105" s="48">
        <v>27.454989269999999</v>
      </c>
      <c r="J105" s="49">
        <v>15.00424703</v>
      </c>
      <c r="K105" s="47">
        <v>-6.5346153850000004</v>
      </c>
      <c r="L105" s="48">
        <v>53.947310950000002</v>
      </c>
      <c r="M105" s="51">
        <v>-7.494279691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12.33333333</v>
      </c>
      <c r="F106" s="46">
        <v>20.77343144</v>
      </c>
      <c r="G106" s="45">
        <v>309.94745949999998</v>
      </c>
      <c r="H106" s="47">
        <v>-3.4333333330000002</v>
      </c>
      <c r="I106" s="48">
        <v>29.10915829</v>
      </c>
      <c r="J106" s="49">
        <v>-6.4414918380000001</v>
      </c>
      <c r="K106" s="47">
        <v>-4.1333333330000004</v>
      </c>
      <c r="L106" s="48">
        <v>64.676444009999997</v>
      </c>
      <c r="M106" s="51">
        <v>-12.721957740000001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12.46153846</v>
      </c>
      <c r="F107" s="46">
        <v>18.710445549999999</v>
      </c>
      <c r="G107" s="45">
        <v>300.64994619999999</v>
      </c>
      <c r="H107" s="47">
        <v>-3.8615384619999999</v>
      </c>
      <c r="I107" s="48">
        <v>27.56516461</v>
      </c>
      <c r="J107" s="49">
        <v>-4.6016818429999997</v>
      </c>
      <c r="K107" s="47">
        <v>-4.1615384620000002</v>
      </c>
      <c r="L107" s="48">
        <v>62.221276609999997</v>
      </c>
      <c r="M107" s="51">
        <v>-16.236518360000002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13.23076923</v>
      </c>
      <c r="F108" s="46">
        <v>15.511818030000001</v>
      </c>
      <c r="G108" s="45">
        <v>272.8188854</v>
      </c>
      <c r="H108" s="47">
        <v>-3.7807692309999998</v>
      </c>
      <c r="I108" s="48">
        <v>25.298532009999999</v>
      </c>
      <c r="J108" s="49">
        <v>0.30093672500000002</v>
      </c>
      <c r="K108" s="47">
        <v>-4.730769231</v>
      </c>
      <c r="L108" s="48">
        <v>57.743844410000001</v>
      </c>
      <c r="M108" s="51">
        <v>-3.476846391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3252373D-96E8-47BF-8080-F68190202DA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C55358E4-3228-4BA9-BB80-05D6896BD63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4539562D-91FC-4F84-B212-799EA6CDE00C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390F0AC7-D22B-4268-8C40-572DB0B60D44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AA8BEB02-864F-43D3-85E3-96CF3EFC93BC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5D5F3B87-7B4F-4F30-AFAC-00F85E7C81EE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421611B8-5181-4239-BADE-FE42EFDB3A7D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2A4B91B5-FA62-43AE-A9AD-F6C35E19254A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82CCC719-CCCD-4256-83B8-4FD7919E4EB3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B6B1E05F-12B0-4374-B293-4D53D07AB46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94AB2B09-DBA9-4CDF-997E-863B0687578D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5FD8118E-D566-4EDC-BDBB-570C3DA2F7CB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20.965494225612996</v>
      </c>
      <c r="F3" s="34">
        <f t="shared" si="0"/>
        <v>32.402517845052536</v>
      </c>
      <c r="G3" s="53">
        <f t="shared" si="0"/>
        <v>189.15739820979306</v>
      </c>
      <c r="H3" s="34">
        <f t="shared" si="0"/>
        <v>-4.3942540057008781</v>
      </c>
      <c r="I3" s="34">
        <f t="shared" si="0"/>
        <v>29.916373756491339</v>
      </c>
      <c r="J3" s="52">
        <f t="shared" si="0"/>
        <v>3.8686227836268343</v>
      </c>
      <c r="K3" s="34">
        <f t="shared" si="0"/>
        <v>-5.0077082607008787</v>
      </c>
      <c r="L3" s="34">
        <f t="shared" si="0"/>
        <v>60.874122321810489</v>
      </c>
      <c r="M3" s="52">
        <f t="shared" si="0"/>
        <v>-13.811370419341459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12.1025641</v>
      </c>
      <c r="F4" s="34">
        <v>18.39383248</v>
      </c>
      <c r="G4" s="44">
        <v>311.19462579999998</v>
      </c>
      <c r="H4" s="35">
        <v>-3.7525641030000001</v>
      </c>
      <c r="I4" s="35">
        <v>27.45470182</v>
      </c>
      <c r="J4" s="43">
        <v>3.1963683000000001</v>
      </c>
      <c r="K4" s="36">
        <v>-4.4525641030000003</v>
      </c>
      <c r="L4" s="35">
        <v>62.736213319999997</v>
      </c>
      <c r="M4" s="50">
        <v>-10.541211029999999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12.641025640000001</v>
      </c>
      <c r="F5" s="34">
        <v>18.2428469</v>
      </c>
      <c r="G5" s="44">
        <v>289.06318069999998</v>
      </c>
      <c r="H5" s="35">
        <v>-3.8410256409999999</v>
      </c>
      <c r="I5" s="35">
        <v>26.83861319</v>
      </c>
      <c r="J5" s="43">
        <v>0.41322101839999997</v>
      </c>
      <c r="K5" s="36">
        <v>-4.2410256410000002</v>
      </c>
      <c r="L5" s="35">
        <v>62.09057232</v>
      </c>
      <c r="M5" s="50">
        <v>-11.64567961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14.589743589999999</v>
      </c>
      <c r="F6" s="34">
        <v>19.75216176</v>
      </c>
      <c r="G6" s="44">
        <v>255.20466930000001</v>
      </c>
      <c r="H6" s="35">
        <v>-3.7397435899999998</v>
      </c>
      <c r="I6" s="35">
        <v>28.678202939999998</v>
      </c>
      <c r="J6" s="43">
        <v>5.424469384</v>
      </c>
      <c r="K6" s="36">
        <v>-4.5397435899999996</v>
      </c>
      <c r="L6" s="35">
        <v>64.616067720000004</v>
      </c>
      <c r="M6" s="50">
        <v>4.1345527259999999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13.38461538</v>
      </c>
      <c r="F7" s="34">
        <v>54.129947960000003</v>
      </c>
      <c r="G7" s="44">
        <v>220.08171780000001</v>
      </c>
      <c r="H7" s="35">
        <v>-3.634615385</v>
      </c>
      <c r="I7" s="35">
        <v>38.345245740000003</v>
      </c>
      <c r="J7" s="43">
        <v>-0.30797730480000002</v>
      </c>
      <c r="K7" s="36">
        <v>-2.884615385</v>
      </c>
      <c r="L7" s="35">
        <v>75.656091970000006</v>
      </c>
      <c r="M7" s="50">
        <v>-18.899518570000001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17.15384615</v>
      </c>
      <c r="F8" s="34">
        <v>38.446267450000001</v>
      </c>
      <c r="G8" s="44">
        <v>206.48379439999999</v>
      </c>
      <c r="H8" s="35">
        <v>-4.3538461540000002</v>
      </c>
      <c r="I8" s="35">
        <v>31.877696199999999</v>
      </c>
      <c r="J8" s="43">
        <v>2.9232078000000001</v>
      </c>
      <c r="K8" s="36">
        <v>-3.903846154</v>
      </c>
      <c r="L8" s="35">
        <v>67.389238610000007</v>
      </c>
      <c r="M8" s="50">
        <v>-20.510805080000001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12.1025641</v>
      </c>
      <c r="F9" s="34">
        <v>19.159199050000002</v>
      </c>
      <c r="G9" s="44">
        <v>327.30729739999998</v>
      </c>
      <c r="H9" s="35">
        <v>-4.1025641029999997</v>
      </c>
      <c r="I9" s="35">
        <v>27.678321069999999</v>
      </c>
      <c r="J9" s="43">
        <v>9.2322767409999997</v>
      </c>
      <c r="K9" s="36">
        <v>-4.7525641030000001</v>
      </c>
      <c r="L9" s="35">
        <v>64.844831650000003</v>
      </c>
      <c r="M9" s="50">
        <v>-9.1788687660000008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17.69230769</v>
      </c>
      <c r="F10" s="34">
        <v>19.461105249999999</v>
      </c>
      <c r="G10" s="44">
        <v>249.80862099999999</v>
      </c>
      <c r="H10" s="35">
        <v>-4.4923076919999998</v>
      </c>
      <c r="I10" s="35">
        <v>30.10677548</v>
      </c>
      <c r="J10" s="43">
        <v>2.628898682</v>
      </c>
      <c r="K10" s="36">
        <v>-5.8423076920000003</v>
      </c>
      <c r="L10" s="35">
        <v>62.490209870000001</v>
      </c>
      <c r="M10" s="50">
        <v>10.42420098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12.61538462</v>
      </c>
      <c r="F11" s="34">
        <v>25.475381800000001</v>
      </c>
      <c r="G11" s="44">
        <v>258.64143639999998</v>
      </c>
      <c r="H11" s="35">
        <v>-3.865384615</v>
      </c>
      <c r="I11" s="35">
        <v>27.703096630000001</v>
      </c>
      <c r="J11" s="43">
        <v>-8.8445605910000005</v>
      </c>
      <c r="K11" s="36">
        <v>-3.7153846150000001</v>
      </c>
      <c r="L11" s="35">
        <v>60.721422820000001</v>
      </c>
      <c r="M11" s="50">
        <v>-21.578146239999999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13.92307692</v>
      </c>
      <c r="F12" s="34">
        <v>22.065238319999999</v>
      </c>
      <c r="G12" s="44">
        <v>256.19317050000001</v>
      </c>
      <c r="H12" s="35">
        <v>-3.3730769230000002</v>
      </c>
      <c r="I12" s="35">
        <v>27.383464589999999</v>
      </c>
      <c r="J12" s="43">
        <v>-11.132645439999999</v>
      </c>
      <c r="K12" s="36">
        <v>-4.1230769230000002</v>
      </c>
      <c r="L12" s="35">
        <v>59.903862539999999</v>
      </c>
      <c r="M12" s="50">
        <v>-19.11816743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11.256410259999999</v>
      </c>
      <c r="F13" s="34">
        <v>27.204229210000001</v>
      </c>
      <c r="G13" s="44">
        <v>304.61148580000003</v>
      </c>
      <c r="H13" s="35">
        <v>-2.7564102560000001</v>
      </c>
      <c r="I13" s="35">
        <v>32.003021769999997</v>
      </c>
      <c r="J13" s="43">
        <v>-12.015588210000001</v>
      </c>
      <c r="K13" s="36">
        <v>-3.406410256</v>
      </c>
      <c r="L13" s="35">
        <v>70.216427569999993</v>
      </c>
      <c r="M13" s="50">
        <v>-10.46036969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10.56410256</v>
      </c>
      <c r="F14" s="34">
        <v>18.064710569999999</v>
      </c>
      <c r="G14" s="44">
        <v>343.93536690000002</v>
      </c>
      <c r="H14" s="35">
        <v>-3.0641025640000001</v>
      </c>
      <c r="I14" s="35">
        <v>28.463188120000002</v>
      </c>
      <c r="J14" s="43">
        <v>-0.80872694540000001</v>
      </c>
      <c r="K14" s="36">
        <v>-3.864102564</v>
      </c>
      <c r="L14" s="35">
        <v>65.144906860000006</v>
      </c>
      <c r="M14" s="50">
        <v>0.85796476759999996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29.46153846</v>
      </c>
      <c r="F15" s="34">
        <v>18.732659949999999</v>
      </c>
      <c r="G15" s="44">
        <v>150.05214649999999</v>
      </c>
      <c r="H15" s="35">
        <v>-5.211538462</v>
      </c>
      <c r="I15" s="35">
        <v>21.06454445</v>
      </c>
      <c r="J15" s="43">
        <v>4.4229717549999998</v>
      </c>
      <c r="K15" s="36">
        <v>-6.461538462</v>
      </c>
      <c r="L15" s="35">
        <v>46.477299940000002</v>
      </c>
      <c r="M15" s="50">
        <v>-11.269626840000001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19.512820510000001</v>
      </c>
      <c r="F16" s="34">
        <v>50.227077190000003</v>
      </c>
      <c r="G16" s="44">
        <v>167.75757369999999</v>
      </c>
      <c r="H16" s="35">
        <v>-5.0628205130000001</v>
      </c>
      <c r="I16" s="35">
        <v>35.927080070000002</v>
      </c>
      <c r="J16" s="43">
        <v>15.65794165</v>
      </c>
      <c r="K16" s="36">
        <v>-4.4628205129999996</v>
      </c>
      <c r="L16" s="35">
        <v>69.907215980000004</v>
      </c>
      <c r="M16" s="50">
        <v>-9.2367174280000004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15.641025640000001</v>
      </c>
      <c r="F17" s="34">
        <v>29.114643340000001</v>
      </c>
      <c r="G17" s="44">
        <v>225.55412899999999</v>
      </c>
      <c r="H17" s="35">
        <v>-3.3910256410000001</v>
      </c>
      <c r="I17" s="35">
        <v>33.583978500000001</v>
      </c>
      <c r="J17" s="43">
        <v>-8.1461923269999996</v>
      </c>
      <c r="K17" s="36">
        <v>-3.9910256409999998</v>
      </c>
      <c r="L17" s="35">
        <v>68.760267970000001</v>
      </c>
      <c r="M17" s="50">
        <v>-7.2552423380000004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17.717948719999999</v>
      </c>
      <c r="F18" s="34">
        <v>24.96854166</v>
      </c>
      <c r="G18" s="44">
        <v>218.62847170000001</v>
      </c>
      <c r="H18" s="35">
        <v>-4.4179487179999999</v>
      </c>
      <c r="I18" s="35">
        <v>28.90566565</v>
      </c>
      <c r="J18" s="43">
        <v>-9.1746357070000002</v>
      </c>
      <c r="K18" s="36">
        <v>-4.5179487180000004</v>
      </c>
      <c r="L18" s="35">
        <v>59.909790100000002</v>
      </c>
      <c r="M18" s="50">
        <v>-14.171769490000001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13.512820509999999</v>
      </c>
      <c r="F19" s="34">
        <v>15.13951209</v>
      </c>
      <c r="G19" s="44">
        <v>280.80999880000002</v>
      </c>
      <c r="H19" s="35">
        <v>-3.612820513</v>
      </c>
      <c r="I19" s="35">
        <v>24.148996230000002</v>
      </c>
      <c r="J19" s="43">
        <v>-3.0772259879999999</v>
      </c>
      <c r="K19" s="36">
        <v>-4.362820513</v>
      </c>
      <c r="L19" s="35">
        <v>54.298260569999997</v>
      </c>
      <c r="M19" s="50">
        <v>-16.15315725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15.256410259999999</v>
      </c>
      <c r="F20" s="34">
        <v>55.939082710000001</v>
      </c>
      <c r="G20" s="44">
        <v>184.80368290000001</v>
      </c>
      <c r="H20" s="35">
        <v>-4.406410256</v>
      </c>
      <c r="I20" s="35">
        <v>38.797426999999999</v>
      </c>
      <c r="J20" s="43">
        <v>11.327161820000001</v>
      </c>
      <c r="K20" s="36">
        <v>-3.406410256</v>
      </c>
      <c r="L20" s="35">
        <v>75.430792339999996</v>
      </c>
      <c r="M20" s="50">
        <v>-13.774882030000001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10.61538462</v>
      </c>
      <c r="F21" s="34">
        <v>34.217520639999996</v>
      </c>
      <c r="G21" s="44">
        <v>275.46560909999999</v>
      </c>
      <c r="H21" s="35">
        <v>-3.1653846149999998</v>
      </c>
      <c r="I21" s="35">
        <v>31.579188800000001</v>
      </c>
      <c r="J21" s="43">
        <v>-11.69085514</v>
      </c>
      <c r="K21" s="36">
        <v>-2.7653846149999999</v>
      </c>
      <c r="L21" s="35">
        <v>68.301931550000006</v>
      </c>
      <c r="M21" s="50">
        <v>-15.392788769999999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11.20512821</v>
      </c>
      <c r="F22" s="34">
        <v>17.97275441</v>
      </c>
      <c r="G22" s="44">
        <v>334.64651090000001</v>
      </c>
      <c r="H22" s="35">
        <v>-3.5551282049999999</v>
      </c>
      <c r="I22" s="35">
        <v>27.684745670000002</v>
      </c>
      <c r="J22" s="43">
        <v>7.1669865269999997</v>
      </c>
      <c r="K22" s="36">
        <v>-4.2551282050000001</v>
      </c>
      <c r="L22" s="35">
        <v>64.410511279999994</v>
      </c>
      <c r="M22" s="50">
        <v>-1.3028181050000001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29.46153846</v>
      </c>
      <c r="F23" s="34">
        <v>25.58792437</v>
      </c>
      <c r="G23" s="44">
        <v>172.89624910000001</v>
      </c>
      <c r="H23" s="35">
        <v>-5.3615384620000004</v>
      </c>
      <c r="I23" s="35">
        <v>24.732058160000001</v>
      </c>
      <c r="J23" s="43">
        <v>4.4297841499999997</v>
      </c>
      <c r="K23" s="36">
        <v>-6.8115384619999997</v>
      </c>
      <c r="L23" s="35">
        <v>57.56271812</v>
      </c>
      <c r="M23" s="50">
        <v>-22.58112955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14.53846154</v>
      </c>
      <c r="F24" s="34">
        <v>29.489334939999999</v>
      </c>
      <c r="G24" s="44">
        <v>245.43128290000001</v>
      </c>
      <c r="H24" s="35">
        <v>-3.1384615380000001</v>
      </c>
      <c r="I24" s="35">
        <v>32.157563240000002</v>
      </c>
      <c r="J24" s="43">
        <v>-8.1826495789999996</v>
      </c>
      <c r="K24" s="36">
        <v>-3.4884615380000001</v>
      </c>
      <c r="L24" s="35">
        <v>66.935706359999998</v>
      </c>
      <c r="M24" s="50">
        <v>-14.568802290000001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16.38461538</v>
      </c>
      <c r="F25" s="34">
        <v>17.771597249999999</v>
      </c>
      <c r="G25" s="44">
        <v>255.19908469999999</v>
      </c>
      <c r="H25" s="35">
        <v>-4.4346153849999999</v>
      </c>
      <c r="I25" s="35">
        <v>26.685004370000001</v>
      </c>
      <c r="J25" s="43">
        <v>6.6716420190000001</v>
      </c>
      <c r="K25" s="36">
        <v>-5.7346153849999997</v>
      </c>
      <c r="L25" s="35">
        <v>60.861342280000002</v>
      </c>
      <c r="M25" s="50">
        <v>8.1168003899999999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12.8974359</v>
      </c>
      <c r="F26" s="34">
        <v>16.552715689999999</v>
      </c>
      <c r="G26" s="44">
        <v>278.29351750000001</v>
      </c>
      <c r="H26" s="35">
        <v>-3.5474358970000002</v>
      </c>
      <c r="I26" s="35">
        <v>26.206233489999999</v>
      </c>
      <c r="J26" s="43">
        <v>-1.283155907</v>
      </c>
      <c r="K26" s="36">
        <v>-4.1974358970000001</v>
      </c>
      <c r="L26" s="35">
        <v>59.485897719999997</v>
      </c>
      <c r="M26" s="50">
        <v>-10.11248148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18.589743590000001</v>
      </c>
      <c r="F27" s="34">
        <v>40.685795169999999</v>
      </c>
      <c r="G27" s="44">
        <v>192.28697450000001</v>
      </c>
      <c r="H27" s="35">
        <v>-4.7897435899999996</v>
      </c>
      <c r="I27" s="35">
        <v>30.79321779</v>
      </c>
      <c r="J27" s="43">
        <v>9.2986786079999995</v>
      </c>
      <c r="K27" s="36">
        <v>-4.3897435900000001</v>
      </c>
      <c r="L27" s="35">
        <v>64.201277579999996</v>
      </c>
      <c r="M27" s="50">
        <v>-15.018472790000001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12.487179490000001</v>
      </c>
      <c r="F28" s="34">
        <v>22.559125659999999</v>
      </c>
      <c r="G28" s="44">
        <v>296.75777419999997</v>
      </c>
      <c r="H28" s="35">
        <v>-3.4371794869999999</v>
      </c>
      <c r="I28" s="35">
        <v>29.138385450000001</v>
      </c>
      <c r="J28" s="43">
        <v>-12.72670791</v>
      </c>
      <c r="K28" s="36">
        <v>-3.887179487</v>
      </c>
      <c r="L28" s="35">
        <v>64.797199590000005</v>
      </c>
      <c r="M28" s="50">
        <v>-20.352071509999998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22.15384615</v>
      </c>
      <c r="F29" s="34">
        <v>31.17466452</v>
      </c>
      <c r="G29" s="44">
        <v>182.34280810000001</v>
      </c>
      <c r="H29" s="35">
        <v>-4.4538461539999998</v>
      </c>
      <c r="I29" s="35">
        <v>28.8053849</v>
      </c>
      <c r="J29" s="43">
        <v>6.302676859</v>
      </c>
      <c r="K29" s="36">
        <v>-5.2038461539999998</v>
      </c>
      <c r="L29" s="35">
        <v>61.840479539999997</v>
      </c>
      <c r="M29" s="50">
        <v>-15.503057549999999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17.666666670000001</v>
      </c>
      <c r="F30" s="34">
        <v>32.04195189</v>
      </c>
      <c r="G30" s="44">
        <v>221.13640100000001</v>
      </c>
      <c r="H30" s="35">
        <v>-4.1166666669999996</v>
      </c>
      <c r="I30" s="35">
        <v>30.014113770000002</v>
      </c>
      <c r="J30" s="43">
        <v>-7.0115129359999999</v>
      </c>
      <c r="K30" s="36">
        <v>-4.1666666670000003</v>
      </c>
      <c r="L30" s="35">
        <v>63.81643425</v>
      </c>
      <c r="M30" s="50">
        <v>-22.58186924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24.333333329999999</v>
      </c>
      <c r="F31" s="34">
        <v>36.659999059999997</v>
      </c>
      <c r="G31" s="44">
        <v>149.7365131</v>
      </c>
      <c r="H31" s="35">
        <v>-4.8333333329999997</v>
      </c>
      <c r="I31" s="35">
        <v>30.672425390000001</v>
      </c>
      <c r="J31" s="43">
        <v>12.84228671</v>
      </c>
      <c r="K31" s="36">
        <v>-6.0333333329999999</v>
      </c>
      <c r="L31" s="35">
        <v>59.50509684</v>
      </c>
      <c r="M31" s="50">
        <v>-7.8884218910000001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19.871794869999999</v>
      </c>
      <c r="F32" s="34">
        <v>38.640181609999999</v>
      </c>
      <c r="G32" s="44">
        <v>166.7602905</v>
      </c>
      <c r="H32" s="35">
        <v>-4.7717948720000001</v>
      </c>
      <c r="I32" s="35">
        <v>30.168214819999999</v>
      </c>
      <c r="J32" s="43">
        <v>14.24762619</v>
      </c>
      <c r="K32" s="36">
        <v>-4.6217948719999997</v>
      </c>
      <c r="L32" s="35">
        <v>60.716122460000001</v>
      </c>
      <c r="M32" s="50">
        <v>-9.0076372409999994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13.025641029999999</v>
      </c>
      <c r="F33" s="34">
        <v>18.203383030000001</v>
      </c>
      <c r="G33" s="44">
        <v>286.6914539</v>
      </c>
      <c r="H33" s="35">
        <v>-3.9256410260000001</v>
      </c>
      <c r="I33" s="35">
        <v>27.042593799999999</v>
      </c>
      <c r="J33" s="43">
        <v>3.2687053019999999</v>
      </c>
      <c r="K33" s="36">
        <v>-4.4756410259999999</v>
      </c>
      <c r="L33" s="35">
        <v>62.024771919999999</v>
      </c>
      <c r="M33" s="50">
        <v>-11.03653358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15.051282049999999</v>
      </c>
      <c r="F34" s="34">
        <v>23.471067229999999</v>
      </c>
      <c r="G34" s="44">
        <v>245.5479321</v>
      </c>
      <c r="H34" s="35">
        <v>-3.1512820509999999</v>
      </c>
      <c r="I34" s="35">
        <v>29.906103900000002</v>
      </c>
      <c r="J34" s="43">
        <v>-3.9131845300000001</v>
      </c>
      <c r="K34" s="36">
        <v>-3.751282051</v>
      </c>
      <c r="L34" s="35">
        <v>61.956710919999999</v>
      </c>
      <c r="M34" s="50">
        <v>-12.94422715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25.30769231</v>
      </c>
      <c r="F35" s="34">
        <v>27.788258630000001</v>
      </c>
      <c r="G35" s="44">
        <v>168.8466885</v>
      </c>
      <c r="H35" s="35">
        <v>-5.3576923079999998</v>
      </c>
      <c r="I35" s="35">
        <v>26.338065839999999</v>
      </c>
      <c r="J35" s="43">
        <v>14.36311969</v>
      </c>
      <c r="K35" s="36">
        <v>-6.3576923079999998</v>
      </c>
      <c r="L35" s="35">
        <v>56.363055250000002</v>
      </c>
      <c r="M35" s="50">
        <v>-16.762936880000002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25.23076923</v>
      </c>
      <c r="F36" s="34">
        <v>27.88657912</v>
      </c>
      <c r="G36" s="44">
        <v>179.77250670000001</v>
      </c>
      <c r="H36" s="35">
        <v>-4.980769231</v>
      </c>
      <c r="I36" s="35">
        <v>26.446243389999999</v>
      </c>
      <c r="J36" s="43">
        <v>12.541761019999999</v>
      </c>
      <c r="K36" s="36">
        <v>-6.1307692310000004</v>
      </c>
      <c r="L36" s="35">
        <v>59.428113369999998</v>
      </c>
      <c r="M36" s="50">
        <v>-19.488774930000002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24.23076923</v>
      </c>
      <c r="F37" s="34">
        <v>47.551165750000003</v>
      </c>
      <c r="G37" s="44">
        <v>121.4605899</v>
      </c>
      <c r="H37" s="35">
        <v>-4.0807692309999997</v>
      </c>
      <c r="I37" s="35">
        <v>39.075689429999997</v>
      </c>
      <c r="J37" s="43">
        <v>6.7301748080000001</v>
      </c>
      <c r="K37" s="36">
        <v>-5.3307692309999997</v>
      </c>
      <c r="L37" s="35">
        <v>66.809764119999997</v>
      </c>
      <c r="M37" s="50">
        <v>-5.0332329360000001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22.974358970000001</v>
      </c>
      <c r="F38" s="34">
        <v>38.561838350000002</v>
      </c>
      <c r="G38" s="44">
        <v>157.28249500000001</v>
      </c>
      <c r="H38" s="35">
        <v>-4.4243589740000004</v>
      </c>
      <c r="I38" s="35">
        <v>31.234361069999999</v>
      </c>
      <c r="J38" s="43">
        <v>13.79953633</v>
      </c>
      <c r="K38" s="36">
        <v>-5.5243589740000001</v>
      </c>
      <c r="L38" s="35">
        <v>60.81235933</v>
      </c>
      <c r="M38" s="50">
        <v>-6.5168357019999998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29.948717949999999</v>
      </c>
      <c r="F39" s="34">
        <v>25.59481362</v>
      </c>
      <c r="G39" s="44">
        <v>123.3482757</v>
      </c>
      <c r="H39" s="35">
        <v>-4.2987179490000003</v>
      </c>
      <c r="I39" s="35">
        <v>26.204871189999999</v>
      </c>
      <c r="J39" s="43">
        <v>11.512795730000001</v>
      </c>
      <c r="K39" s="36">
        <v>-6.6487179489999999</v>
      </c>
      <c r="L39" s="35">
        <v>49.544040699999996</v>
      </c>
      <c r="M39" s="50">
        <v>-6.8280085570000004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13.15384615</v>
      </c>
      <c r="F40" s="34">
        <v>20.181824219999999</v>
      </c>
      <c r="G40" s="44">
        <v>273.40869989999999</v>
      </c>
      <c r="H40" s="35">
        <v>-3.5538461539999999</v>
      </c>
      <c r="I40" s="35">
        <v>27.577394949999999</v>
      </c>
      <c r="J40" s="43">
        <v>-9.9682468780000004</v>
      </c>
      <c r="K40" s="36">
        <v>-4.0538461540000004</v>
      </c>
      <c r="L40" s="35">
        <v>61.926664049999999</v>
      </c>
      <c r="M40" s="50">
        <v>-21.59285972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</v>
      </c>
      <c r="F41" s="34">
        <v>36.261005840000003</v>
      </c>
      <c r="G41" s="44">
        <v>117.6302298</v>
      </c>
      <c r="H41" s="35">
        <v>-3.6</v>
      </c>
      <c r="I41" s="35">
        <v>33.287968769999999</v>
      </c>
      <c r="J41" s="43">
        <v>9.3386887139999999</v>
      </c>
      <c r="K41" s="36">
        <v>-5.85</v>
      </c>
      <c r="L41" s="35">
        <v>59.153905430000002</v>
      </c>
      <c r="M41" s="50">
        <v>-6.9551908029999998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11.30769231</v>
      </c>
      <c r="F42" s="34">
        <v>47.288537339999998</v>
      </c>
      <c r="G42" s="44">
        <v>245.10135149999999</v>
      </c>
      <c r="H42" s="35">
        <v>-3.6576923080000001</v>
      </c>
      <c r="I42" s="35">
        <v>35.717051660000003</v>
      </c>
      <c r="J42" s="43">
        <v>-7.3876153909999998</v>
      </c>
      <c r="K42" s="36">
        <v>-3.0076923080000002</v>
      </c>
      <c r="L42" s="35">
        <v>70.964217250000004</v>
      </c>
      <c r="M42" s="50">
        <v>-23.277434119999999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12.948717950000001</v>
      </c>
      <c r="F43" s="34">
        <v>27.42888808</v>
      </c>
      <c r="G43" s="44">
        <v>247.43067249999999</v>
      </c>
      <c r="H43" s="35">
        <v>-3.8987179489999999</v>
      </c>
      <c r="I43" s="35">
        <v>28.483885440000002</v>
      </c>
      <c r="J43" s="43">
        <v>-8.7901096190000008</v>
      </c>
      <c r="K43" s="36">
        <v>-3.5987179490000001</v>
      </c>
      <c r="L43" s="35">
        <v>59.094812920000003</v>
      </c>
      <c r="M43" s="50">
        <v>-20.430632320000001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22.512820510000001</v>
      </c>
      <c r="F44" s="34">
        <v>41.981982449999997</v>
      </c>
      <c r="G44" s="44">
        <v>137.699871</v>
      </c>
      <c r="H44" s="35">
        <v>-4.2128205129999996</v>
      </c>
      <c r="I44" s="35">
        <v>35.161617149999998</v>
      </c>
      <c r="J44" s="43">
        <v>11.633563069999999</v>
      </c>
      <c r="K44" s="36">
        <v>-5.3128205130000001</v>
      </c>
      <c r="L44" s="35">
        <v>63.624174570000001</v>
      </c>
      <c r="M44" s="50">
        <v>-4.8606889999999998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21.179487179999999</v>
      </c>
      <c r="F45" s="34">
        <v>41.175872750000003</v>
      </c>
      <c r="G45" s="44">
        <v>169.3405339</v>
      </c>
      <c r="H45" s="35">
        <v>-4.2294871790000004</v>
      </c>
      <c r="I45" s="35">
        <v>31.80371366</v>
      </c>
      <c r="J45" s="43">
        <v>18.66193595</v>
      </c>
      <c r="K45" s="36">
        <v>-4.8794871789999998</v>
      </c>
      <c r="L45" s="35">
        <v>65.732980679999997</v>
      </c>
      <c r="M45" s="50">
        <v>-8.3877558440000008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15.66666667</v>
      </c>
      <c r="F46" s="34">
        <v>20.308111879999998</v>
      </c>
      <c r="G46" s="44">
        <v>257.6036924</v>
      </c>
      <c r="H46" s="35">
        <v>-3.9166666669999999</v>
      </c>
      <c r="I46" s="35">
        <v>29.806936629999999</v>
      </c>
      <c r="J46" s="43">
        <v>1.6740083699999999</v>
      </c>
      <c r="K46" s="36">
        <v>-4.8166666669999998</v>
      </c>
      <c r="L46" s="35">
        <v>63.553609260000002</v>
      </c>
      <c r="M46" s="50">
        <v>0.86813759980000005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13.974358970000001</v>
      </c>
      <c r="F47" s="34">
        <v>18.486480369999999</v>
      </c>
      <c r="G47" s="44">
        <v>266.90937780000002</v>
      </c>
      <c r="H47" s="35">
        <v>-3.3243589739999999</v>
      </c>
      <c r="I47" s="35">
        <v>27.82233578</v>
      </c>
      <c r="J47" s="43">
        <v>4.8898451649999997</v>
      </c>
      <c r="K47" s="36">
        <v>-4.4243589740000004</v>
      </c>
      <c r="L47" s="35">
        <v>62.750682509999997</v>
      </c>
      <c r="M47" s="50">
        <v>-1.825458732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22.30769231</v>
      </c>
      <c r="F48" s="34">
        <v>22.499339469999999</v>
      </c>
      <c r="G48" s="44">
        <v>213.4439773</v>
      </c>
      <c r="H48" s="35">
        <v>-3.9076923080000001</v>
      </c>
      <c r="I48" s="35">
        <v>26.723223699999998</v>
      </c>
      <c r="J48" s="43">
        <v>-10.45825108</v>
      </c>
      <c r="K48" s="36">
        <v>-4.807692308</v>
      </c>
      <c r="L48" s="35">
        <v>55.988494889999998</v>
      </c>
      <c r="M48" s="50">
        <v>-20.07261892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12.53846154</v>
      </c>
      <c r="F49" s="34">
        <v>15.00088931</v>
      </c>
      <c r="G49" s="44">
        <v>289.1508005</v>
      </c>
      <c r="H49" s="35">
        <v>-3.6384615380000001</v>
      </c>
      <c r="I49" s="35">
        <v>25.017896260000001</v>
      </c>
      <c r="J49" s="43">
        <v>-1.470176173</v>
      </c>
      <c r="K49" s="36">
        <v>-4.4884615380000001</v>
      </c>
      <c r="L49" s="35">
        <v>57.246335780000003</v>
      </c>
      <c r="M49" s="50">
        <v>-6.7547573520000004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26.38461538</v>
      </c>
      <c r="F50" s="34">
        <v>36.877759439999998</v>
      </c>
      <c r="G50" s="44">
        <v>132.1662475</v>
      </c>
      <c r="H50" s="35">
        <v>-4.634615385</v>
      </c>
      <c r="I50" s="35">
        <v>31.957128059999999</v>
      </c>
      <c r="J50" s="43">
        <v>12.444319249999999</v>
      </c>
      <c r="K50" s="36">
        <v>-6.134615385</v>
      </c>
      <c r="L50" s="35">
        <v>59.153347699999998</v>
      </c>
      <c r="M50" s="50">
        <v>-7.2892618980000004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12.66666667</v>
      </c>
      <c r="F51" s="34">
        <v>40.481930069999997</v>
      </c>
      <c r="G51" s="44">
        <v>238.63615200000001</v>
      </c>
      <c r="H51" s="35">
        <v>-4.266666667</v>
      </c>
      <c r="I51" s="35">
        <v>33.398631369999997</v>
      </c>
      <c r="J51" s="43">
        <v>-1.958814874</v>
      </c>
      <c r="K51" s="36">
        <v>-3.1666666669999999</v>
      </c>
      <c r="L51" s="35">
        <v>67.144173809999998</v>
      </c>
      <c r="M51" s="50">
        <v>-23.170493310000001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17.743589740000001</v>
      </c>
      <c r="F52" s="34">
        <v>37.782540150000003</v>
      </c>
      <c r="G52" s="44">
        <v>183.82235299999999</v>
      </c>
      <c r="H52" s="35">
        <v>-4.843589744</v>
      </c>
      <c r="I52" s="35">
        <v>30.424932460000001</v>
      </c>
      <c r="J52" s="43">
        <v>9.6129169179999998</v>
      </c>
      <c r="K52" s="36">
        <v>-4.093589744</v>
      </c>
      <c r="L52" s="35">
        <v>60.970058039999998</v>
      </c>
      <c r="M52" s="50">
        <v>-15.142874340000001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11.66666667</v>
      </c>
      <c r="F53" s="34">
        <v>18.933294539999999</v>
      </c>
      <c r="G53" s="44">
        <v>336.26263660000001</v>
      </c>
      <c r="H53" s="35">
        <v>-3.1666666669999999</v>
      </c>
      <c r="I53" s="35">
        <v>28.225739619999999</v>
      </c>
      <c r="J53" s="43">
        <v>-3.357071672</v>
      </c>
      <c r="K53" s="36">
        <v>-3.8666666670000001</v>
      </c>
      <c r="L53" s="35">
        <v>62.895108649999997</v>
      </c>
      <c r="M53" s="50">
        <v>1.7952858869999999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25.333333329999999</v>
      </c>
      <c r="F54" s="34">
        <v>34.54393529</v>
      </c>
      <c r="G54" s="44">
        <v>159.38769120000001</v>
      </c>
      <c r="H54" s="35">
        <v>-5.1833333330000002</v>
      </c>
      <c r="I54" s="35">
        <v>30.553193579999999</v>
      </c>
      <c r="J54" s="43">
        <v>12.762802239999999</v>
      </c>
      <c r="K54" s="36">
        <v>-6.3333333329999997</v>
      </c>
      <c r="L54" s="35">
        <v>61.809485350000003</v>
      </c>
      <c r="M54" s="50">
        <v>-15.090634189999999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13.38461538</v>
      </c>
      <c r="F55" s="34">
        <v>17.834526889999999</v>
      </c>
      <c r="G55" s="44">
        <v>273.64656050000002</v>
      </c>
      <c r="H55" s="35">
        <v>-3.634615385</v>
      </c>
      <c r="I55" s="35">
        <v>27.46651795</v>
      </c>
      <c r="J55" s="43">
        <v>0.1480781155</v>
      </c>
      <c r="K55" s="36">
        <v>-4.4346153849999999</v>
      </c>
      <c r="L55" s="35">
        <v>61.919104599999997</v>
      </c>
      <c r="M55" s="50">
        <v>-2.4007029219999998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18.717948719999999</v>
      </c>
      <c r="F56" s="34">
        <v>33.680649340000002</v>
      </c>
      <c r="G56" s="44">
        <v>213.854073</v>
      </c>
      <c r="H56" s="35">
        <v>-3.767948718</v>
      </c>
      <c r="I56" s="35">
        <v>31.50035652</v>
      </c>
      <c r="J56" s="43">
        <v>-6.0135435509999997</v>
      </c>
      <c r="K56" s="36">
        <v>-4.3679487180000001</v>
      </c>
      <c r="L56" s="35">
        <v>66.616516430000004</v>
      </c>
      <c r="M56" s="50">
        <v>-18.792936659999999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13.53846154</v>
      </c>
      <c r="F57" s="34">
        <v>17.26363881</v>
      </c>
      <c r="G57" s="44">
        <v>306.10752050000002</v>
      </c>
      <c r="H57" s="35">
        <v>-4.1384615379999996</v>
      </c>
      <c r="I57" s="35">
        <v>26.200909490000001</v>
      </c>
      <c r="J57" s="43">
        <v>6.406907339</v>
      </c>
      <c r="K57" s="36">
        <v>-5.3384615379999998</v>
      </c>
      <c r="L57" s="35">
        <v>61.927652709999997</v>
      </c>
      <c r="M57" s="50">
        <v>-10.854382810000001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27.46153846</v>
      </c>
      <c r="F58" s="34">
        <v>28.18955974</v>
      </c>
      <c r="G58" s="44">
        <v>144.39144540000001</v>
      </c>
      <c r="H58" s="35">
        <v>-4.8615384620000004</v>
      </c>
      <c r="I58" s="35">
        <v>26.189231110000001</v>
      </c>
      <c r="J58" s="43">
        <v>15.0498236</v>
      </c>
      <c r="K58" s="36">
        <v>-6.3115384619999997</v>
      </c>
      <c r="L58" s="35">
        <v>55.106538299999997</v>
      </c>
      <c r="M58" s="50">
        <v>-8.0707502679999994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13.8974359</v>
      </c>
      <c r="F59" s="34">
        <v>16.479392470000001</v>
      </c>
      <c r="G59" s="44">
        <v>266.82082709999997</v>
      </c>
      <c r="H59" s="35">
        <v>-3.7474358969999999</v>
      </c>
      <c r="I59" s="35">
        <v>24.491925869999999</v>
      </c>
      <c r="J59" s="43">
        <v>-6.0529551860000002</v>
      </c>
      <c r="K59" s="36">
        <v>-4.4974358969999999</v>
      </c>
      <c r="L59" s="35">
        <v>54.591849289999999</v>
      </c>
      <c r="M59" s="50">
        <v>-16.383345200000001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14.33333333</v>
      </c>
      <c r="F60" s="34">
        <v>22.845141340000001</v>
      </c>
      <c r="G60" s="44">
        <v>250.8992896</v>
      </c>
      <c r="H60" s="35">
        <v>-2.8333333330000001</v>
      </c>
      <c r="I60" s="35">
        <v>26.112805819999998</v>
      </c>
      <c r="J60" s="43">
        <v>-8.4459047999999992</v>
      </c>
      <c r="K60" s="36">
        <v>-3.733333333</v>
      </c>
      <c r="L60" s="35">
        <v>56.303456859999997</v>
      </c>
      <c r="M60" s="50">
        <v>-21.954898650000001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19.38461538</v>
      </c>
      <c r="F61" s="34">
        <v>18.64785908</v>
      </c>
      <c r="G61" s="44">
        <v>232.0923641</v>
      </c>
      <c r="H61" s="35">
        <v>-3.6846153849999999</v>
      </c>
      <c r="I61" s="35">
        <v>29.005249039999999</v>
      </c>
      <c r="J61" s="43">
        <v>0.91639087009999998</v>
      </c>
      <c r="K61" s="36">
        <v>-5.1846153849999999</v>
      </c>
      <c r="L61" s="35">
        <v>57.96969129</v>
      </c>
      <c r="M61" s="50">
        <v>3.6477669490000002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14.051282049999999</v>
      </c>
      <c r="F62" s="34">
        <v>29.680853720000002</v>
      </c>
      <c r="G62" s="44">
        <v>248.67966530000001</v>
      </c>
      <c r="H62" s="35">
        <v>-3.251282051</v>
      </c>
      <c r="I62" s="35">
        <v>29.356160289999998</v>
      </c>
      <c r="J62" s="43">
        <v>-10.810889749999999</v>
      </c>
      <c r="K62" s="36">
        <v>-3.5512820509999998</v>
      </c>
      <c r="L62" s="35">
        <v>62.02630456</v>
      </c>
      <c r="M62" s="50">
        <v>-23.761898070000001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20.30769231</v>
      </c>
      <c r="F63" s="34">
        <v>49.587817309999998</v>
      </c>
      <c r="G63" s="44">
        <v>152.4604319</v>
      </c>
      <c r="H63" s="35">
        <v>-4.9576923080000004</v>
      </c>
      <c r="I63" s="35">
        <v>37.234315850000002</v>
      </c>
      <c r="J63" s="43">
        <v>18.604041129999999</v>
      </c>
      <c r="K63" s="36">
        <v>-4.5076923080000002</v>
      </c>
      <c r="L63" s="35">
        <v>68.510864229999996</v>
      </c>
      <c r="M63" s="50">
        <v>-5.0696891239999999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13.30769231</v>
      </c>
      <c r="F64" s="34">
        <v>15.684833429999999</v>
      </c>
      <c r="G64" s="44">
        <v>295.89839449999999</v>
      </c>
      <c r="H64" s="35">
        <v>-3.7076923079999999</v>
      </c>
      <c r="I64" s="35">
        <v>25.25408316</v>
      </c>
      <c r="J64" s="43">
        <v>3.0683264289999999</v>
      </c>
      <c r="K64" s="36">
        <v>-4.6576923079999997</v>
      </c>
      <c r="L64" s="35">
        <v>59.127402400000001</v>
      </c>
      <c r="M64" s="50">
        <v>-9.1050374709999993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19.794871789999998</v>
      </c>
      <c r="F65" s="34">
        <v>28.43755135</v>
      </c>
      <c r="G65" s="44">
        <v>207.68620670000001</v>
      </c>
      <c r="H65" s="35">
        <v>-4.2948717949999997</v>
      </c>
      <c r="I65" s="35">
        <v>29.46522203</v>
      </c>
      <c r="J65" s="43">
        <v>-7.4621851880000003</v>
      </c>
      <c r="K65" s="36">
        <v>-4.6448717950000002</v>
      </c>
      <c r="L65" s="35">
        <v>61.999132019999998</v>
      </c>
      <c r="M65" s="50">
        <v>-15.89493545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11.487179490000001</v>
      </c>
      <c r="F66" s="34">
        <v>21.655508730000001</v>
      </c>
      <c r="G66" s="44">
        <v>331.20780489999999</v>
      </c>
      <c r="H66" s="35">
        <v>-2.9371794869999999</v>
      </c>
      <c r="I66" s="35">
        <v>29.51174563</v>
      </c>
      <c r="J66" s="43">
        <v>-10.550775099999999</v>
      </c>
      <c r="K66" s="36">
        <v>-3.5871794870000002</v>
      </c>
      <c r="L66" s="35">
        <v>65.059835129999996</v>
      </c>
      <c r="M66" s="50">
        <v>-8.2966952620000001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14.820512819999999</v>
      </c>
      <c r="F67" s="34">
        <v>18.311393930000001</v>
      </c>
      <c r="G67" s="44">
        <v>257.80219390000002</v>
      </c>
      <c r="H67" s="35">
        <v>-3.0205128210000001</v>
      </c>
      <c r="I67" s="35">
        <v>25.37216033</v>
      </c>
      <c r="J67" s="43">
        <v>-4.8102635400000002</v>
      </c>
      <c r="K67" s="36">
        <v>-3.670512821</v>
      </c>
      <c r="L67" s="35">
        <v>53.956456180000004</v>
      </c>
      <c r="M67" s="50">
        <v>-16.293510770000001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22.38461538</v>
      </c>
      <c r="F68" s="34">
        <v>43.090885900000004</v>
      </c>
      <c r="G68" s="44">
        <v>119.2856549</v>
      </c>
      <c r="H68" s="35">
        <v>-4.2346153849999997</v>
      </c>
      <c r="I68" s="35">
        <v>40.424814439999999</v>
      </c>
      <c r="J68" s="43">
        <v>2.2655255460000001</v>
      </c>
      <c r="K68" s="36">
        <v>-4.6846153849999999</v>
      </c>
      <c r="L68" s="35">
        <v>61.391240240000002</v>
      </c>
      <c r="M68" s="50">
        <v>-2.5730407139999998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</v>
      </c>
      <c r="F69" s="34">
        <v>18.790187880000001</v>
      </c>
      <c r="G69" s="44">
        <v>242.28590740000001</v>
      </c>
      <c r="H69" s="35">
        <v>-3.9</v>
      </c>
      <c r="I69" s="35">
        <v>30.417724079999999</v>
      </c>
      <c r="J69" s="43">
        <v>0.65723183679999997</v>
      </c>
      <c r="K69" s="36">
        <v>-5.3</v>
      </c>
      <c r="L69" s="35">
        <v>60.794803950000002</v>
      </c>
      <c r="M69" s="50">
        <v>9.2008228790000004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11.66666667</v>
      </c>
      <c r="F70" s="34">
        <v>17.4218212</v>
      </c>
      <c r="G70" s="44">
        <v>320.04744140000003</v>
      </c>
      <c r="H70" s="35">
        <v>-3.3166666669999998</v>
      </c>
      <c r="I70" s="35">
        <v>27.083886159999999</v>
      </c>
      <c r="J70" s="43">
        <v>5.9886035880000001</v>
      </c>
      <c r="K70" s="36">
        <v>-4.1666666670000003</v>
      </c>
      <c r="L70" s="35">
        <v>61.356909860000002</v>
      </c>
      <c r="M70" s="50">
        <v>-3.3425267019999998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23.358974360000001</v>
      </c>
      <c r="F71" s="34">
        <v>38.973073960000001</v>
      </c>
      <c r="G71" s="44">
        <v>169.0621294</v>
      </c>
      <c r="H71" s="35">
        <v>-4.5589743589999996</v>
      </c>
      <c r="I71" s="35">
        <v>31.883716490000001</v>
      </c>
      <c r="J71" s="43">
        <v>16.329286100000001</v>
      </c>
      <c r="K71" s="36">
        <v>-5.8589743590000003</v>
      </c>
      <c r="L71" s="35">
        <v>66.365244009999998</v>
      </c>
      <c r="M71" s="50">
        <v>-13.52256783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27.435897440000002</v>
      </c>
      <c r="F72" s="34">
        <v>24.761868889999999</v>
      </c>
      <c r="G72" s="44">
        <v>187.5720513</v>
      </c>
      <c r="H72" s="35">
        <v>-4.9358974360000003</v>
      </c>
      <c r="I72" s="35">
        <v>24.39511439</v>
      </c>
      <c r="J72" s="43">
        <v>0.97570827329999998</v>
      </c>
      <c r="K72" s="36">
        <v>-6.6858974360000003</v>
      </c>
      <c r="L72" s="35">
        <v>56.968463579999998</v>
      </c>
      <c r="M72" s="50">
        <v>-18.537357750000002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13.8974359</v>
      </c>
      <c r="F73" s="34">
        <v>15.952653099999999</v>
      </c>
      <c r="G73" s="44">
        <v>281.40398820000001</v>
      </c>
      <c r="H73" s="35">
        <v>-3.6974358970000001</v>
      </c>
      <c r="I73" s="35">
        <v>24.664960310000001</v>
      </c>
      <c r="J73" s="43">
        <v>1.1481541500000001</v>
      </c>
      <c r="K73" s="36">
        <v>-4.5474358969999997</v>
      </c>
      <c r="L73" s="35">
        <v>55.775237099999998</v>
      </c>
      <c r="M73" s="50">
        <v>-16.778557070000002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23.128205130000001</v>
      </c>
      <c r="F74" s="34">
        <v>30.72694529</v>
      </c>
      <c r="G74" s="44">
        <v>203.83020300000001</v>
      </c>
      <c r="H74" s="35">
        <v>-4.2782051279999997</v>
      </c>
      <c r="I74" s="35">
        <v>29.90787126</v>
      </c>
      <c r="J74" s="43">
        <v>-5.0502042019999998</v>
      </c>
      <c r="K74" s="36">
        <v>-5.3282051279999996</v>
      </c>
      <c r="L74" s="35">
        <v>64.58220378</v>
      </c>
      <c r="M74" s="50">
        <v>-16.96742776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15.53846154</v>
      </c>
      <c r="F75" s="34">
        <v>35.231307979999997</v>
      </c>
      <c r="G75" s="44">
        <v>226.1698303</v>
      </c>
      <c r="H75" s="35">
        <v>-3.6884615379999999</v>
      </c>
      <c r="I75" s="35">
        <v>34.172991469999999</v>
      </c>
      <c r="J75" s="43">
        <v>-10.9140014</v>
      </c>
      <c r="K75" s="36">
        <v>-3.8384615379999998</v>
      </c>
      <c r="L75" s="35">
        <v>71.865135960000003</v>
      </c>
      <c r="M75" s="50">
        <v>-17.078368659999999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18.30769231</v>
      </c>
      <c r="F76" s="34">
        <v>40.60414798</v>
      </c>
      <c r="G76" s="44">
        <v>185.0544506</v>
      </c>
      <c r="H76" s="35">
        <v>-5.2576923080000002</v>
      </c>
      <c r="I76" s="35">
        <v>31.771462840000002</v>
      </c>
      <c r="J76" s="43">
        <v>10.00625003</v>
      </c>
      <c r="K76" s="36">
        <v>-4.5076923080000002</v>
      </c>
      <c r="L76" s="35">
        <v>66.697777389999999</v>
      </c>
      <c r="M76" s="50">
        <v>-14.29212935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26.38461538</v>
      </c>
      <c r="F77" s="34">
        <v>27.0958787</v>
      </c>
      <c r="G77" s="44">
        <v>198.48214139999999</v>
      </c>
      <c r="H77" s="35">
        <v>-5.4346153849999999</v>
      </c>
      <c r="I77" s="35">
        <v>26.971781629999999</v>
      </c>
      <c r="J77" s="43">
        <v>-1.570942182</v>
      </c>
      <c r="K77" s="36">
        <v>-6.884615385</v>
      </c>
      <c r="L77" s="35">
        <v>59.858536909999998</v>
      </c>
      <c r="M77" s="50">
        <v>-19.01846999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16.46153846</v>
      </c>
      <c r="F78" s="34">
        <v>21.539547939999999</v>
      </c>
      <c r="G78" s="44">
        <v>243.1238376</v>
      </c>
      <c r="H78" s="35">
        <v>-4.1115384620000004</v>
      </c>
      <c r="I78" s="35">
        <v>30.699078920000002</v>
      </c>
      <c r="J78" s="43">
        <v>-2.8240353210000002</v>
      </c>
      <c r="K78" s="36">
        <v>-4.8615384620000004</v>
      </c>
      <c r="L78" s="35">
        <v>62.850299049999997</v>
      </c>
      <c r="M78" s="50">
        <v>-2.4037146300000001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15.820512819999999</v>
      </c>
      <c r="F79" s="34">
        <v>41.99470256</v>
      </c>
      <c r="G79" s="44">
        <v>207.5356487</v>
      </c>
      <c r="H79" s="35">
        <v>-4.5705128210000003</v>
      </c>
      <c r="I79" s="35">
        <v>32.991646549999999</v>
      </c>
      <c r="J79" s="43">
        <v>6.8216717659999997</v>
      </c>
      <c r="K79" s="36">
        <v>-3.8205128209999999</v>
      </c>
      <c r="L79" s="35">
        <v>66.385559720000003</v>
      </c>
      <c r="M79" s="50">
        <v>-19.986528589999999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29.69230769</v>
      </c>
      <c r="F80" s="34">
        <v>21.576892560000001</v>
      </c>
      <c r="G80" s="44">
        <v>167.42145059999999</v>
      </c>
      <c r="H80" s="35">
        <v>-5.5923076920000003</v>
      </c>
      <c r="I80" s="35">
        <v>22.679894839999999</v>
      </c>
      <c r="J80" s="43">
        <v>4.1135337669999998</v>
      </c>
      <c r="K80" s="36">
        <v>-6.5423076919999996</v>
      </c>
      <c r="L80" s="35">
        <v>51.022879039999999</v>
      </c>
      <c r="M80" s="50">
        <v>-18.289723389999999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14.025641029999999</v>
      </c>
      <c r="F81" s="34">
        <v>33.630602080000003</v>
      </c>
      <c r="G81" s="44">
        <v>233.0402407</v>
      </c>
      <c r="H81" s="35">
        <v>-3.9756410259999999</v>
      </c>
      <c r="I81" s="35">
        <v>30.40165519</v>
      </c>
      <c r="J81" s="43">
        <v>-1.7502850619999999</v>
      </c>
      <c r="K81" s="36">
        <v>-3.7256410259999999</v>
      </c>
      <c r="L81" s="35">
        <v>61.112231729999998</v>
      </c>
      <c r="M81" s="50">
        <v>-20.3973364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20</v>
      </c>
      <c r="F82" s="34">
        <v>21.332038239999999</v>
      </c>
      <c r="G82" s="44">
        <v>220.5444698</v>
      </c>
      <c r="H82" s="35">
        <v>-4.2</v>
      </c>
      <c r="I82" s="35">
        <v>27.61332165</v>
      </c>
      <c r="J82" s="43">
        <v>-8.2702719130000002</v>
      </c>
      <c r="K82" s="36">
        <v>-5.15</v>
      </c>
      <c r="L82" s="35">
        <v>56.413301820000001</v>
      </c>
      <c r="M82" s="50">
        <v>-14.349117720000001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15.256410259999999</v>
      </c>
      <c r="F83" s="34">
        <v>33.320668730000001</v>
      </c>
      <c r="G83" s="44">
        <v>220.45562760000001</v>
      </c>
      <c r="H83" s="35">
        <v>-3.8564102560000002</v>
      </c>
      <c r="I83" s="35">
        <v>29.96392943</v>
      </c>
      <c r="J83" s="43">
        <v>-4.201401744</v>
      </c>
      <c r="K83" s="36">
        <v>-3.5564102559999999</v>
      </c>
      <c r="L83" s="35">
        <v>62.018029460000001</v>
      </c>
      <c r="M83" s="50">
        <v>-19.744002779999999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16.61538462</v>
      </c>
      <c r="F84" s="34">
        <v>22.874373510000002</v>
      </c>
      <c r="G84" s="44">
        <v>231.7663866</v>
      </c>
      <c r="H84" s="35">
        <v>-3.9153846149999998</v>
      </c>
      <c r="I84" s="35">
        <v>30.880403640000001</v>
      </c>
      <c r="J84" s="43">
        <v>-5.647485842</v>
      </c>
      <c r="K84" s="36">
        <v>-4.4153846149999998</v>
      </c>
      <c r="L84" s="35">
        <v>62.696819519999998</v>
      </c>
      <c r="M84" s="50">
        <v>-2.558282975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24.179487179999999</v>
      </c>
      <c r="F85" s="34">
        <v>29.72436162</v>
      </c>
      <c r="G85" s="44">
        <v>190.63289380000001</v>
      </c>
      <c r="H85" s="35">
        <v>-4.6794871789999997</v>
      </c>
      <c r="I85" s="35">
        <v>28.677718729999999</v>
      </c>
      <c r="J85" s="43">
        <v>6.6568097330000002</v>
      </c>
      <c r="K85" s="36">
        <v>-5.7794871790000002</v>
      </c>
      <c r="L85" s="35">
        <v>62.446727180000003</v>
      </c>
      <c r="M85" s="50">
        <v>-16.37791352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20.84615385</v>
      </c>
      <c r="F86" s="34">
        <v>37.408906989999998</v>
      </c>
      <c r="G86" s="44">
        <v>188.03533300000001</v>
      </c>
      <c r="H86" s="35">
        <v>-4.2961538460000002</v>
      </c>
      <c r="I86" s="35">
        <v>31.693745280000002</v>
      </c>
      <c r="J86" s="43">
        <v>7.0960376160000003</v>
      </c>
      <c r="K86" s="36">
        <v>-5.2461538460000003</v>
      </c>
      <c r="L86" s="35">
        <v>66.170079369999996</v>
      </c>
      <c r="M86" s="50">
        <v>-14.3077916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19.410256409999999</v>
      </c>
      <c r="F87" s="34">
        <v>30.472801159999999</v>
      </c>
      <c r="G87" s="44">
        <v>205.6421368</v>
      </c>
      <c r="H87" s="35">
        <v>-4.81025641</v>
      </c>
      <c r="I87" s="35">
        <v>28.683792740000001</v>
      </c>
      <c r="J87" s="43">
        <v>-2.0175377270000001</v>
      </c>
      <c r="K87" s="36">
        <v>-4.7602564100000002</v>
      </c>
      <c r="L87" s="35">
        <v>61.54514356</v>
      </c>
      <c r="M87" s="50">
        <v>-18.615947240000001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14.589743589999999</v>
      </c>
      <c r="F88" s="34">
        <v>30.69560946</v>
      </c>
      <c r="G88" s="44">
        <v>238.99447000000001</v>
      </c>
      <c r="H88" s="35">
        <v>-3.43974359</v>
      </c>
      <c r="I88" s="35">
        <v>30.10367338</v>
      </c>
      <c r="J88" s="43">
        <v>-7.3916936440000001</v>
      </c>
      <c r="K88" s="36">
        <v>-3.7397435899999998</v>
      </c>
      <c r="L88" s="35">
        <v>64.209117710000001</v>
      </c>
      <c r="M88" s="50">
        <v>-19.109825480000001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26.358974360000001</v>
      </c>
      <c r="F89" s="34">
        <v>34.431436640000001</v>
      </c>
      <c r="G89" s="44">
        <v>147.92408080000001</v>
      </c>
      <c r="H89" s="35">
        <v>-5.2089743589999999</v>
      </c>
      <c r="I89" s="35">
        <v>30.402602569999999</v>
      </c>
      <c r="J89" s="43">
        <v>15.07676485</v>
      </c>
      <c r="K89" s="36">
        <v>-6.0589743589999996</v>
      </c>
      <c r="L89" s="35">
        <v>60.172030059999997</v>
      </c>
      <c r="M89" s="50">
        <v>-9.3234574880000007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11.69230769</v>
      </c>
      <c r="F90" s="34">
        <v>30.371166519999999</v>
      </c>
      <c r="G90" s="44">
        <v>246.03041139999999</v>
      </c>
      <c r="H90" s="35">
        <v>-3.692307692</v>
      </c>
      <c r="I90" s="35">
        <v>29.831913180000001</v>
      </c>
      <c r="J90" s="43">
        <v>-9.2503039529999995</v>
      </c>
      <c r="K90" s="36">
        <v>-2.8923076920000002</v>
      </c>
      <c r="L90" s="35">
        <v>60.657297030000002</v>
      </c>
      <c r="M90" s="50">
        <v>-22.292108899999999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20.256410259999999</v>
      </c>
      <c r="F91" s="34">
        <v>49.266283129999998</v>
      </c>
      <c r="G91" s="44">
        <v>135.33072129999999</v>
      </c>
      <c r="H91" s="35">
        <v>-4.3064102560000004</v>
      </c>
      <c r="I91" s="35">
        <v>39.820768540000003</v>
      </c>
      <c r="J91" s="43">
        <v>12.69153054</v>
      </c>
      <c r="K91" s="36">
        <v>-4.3064102560000004</v>
      </c>
      <c r="L91" s="35">
        <v>67.915661330000006</v>
      </c>
      <c r="M91" s="50">
        <v>-0.33886361860000003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14.33333333</v>
      </c>
      <c r="F92" s="34">
        <v>18.576145610000001</v>
      </c>
      <c r="G92" s="44">
        <v>267.2493475</v>
      </c>
      <c r="H92" s="35">
        <v>-3.6833333330000002</v>
      </c>
      <c r="I92" s="35">
        <v>27.498773230000001</v>
      </c>
      <c r="J92" s="43">
        <v>3.7060716349999998</v>
      </c>
      <c r="K92" s="36">
        <v>-4.733333333</v>
      </c>
      <c r="L92" s="35">
        <v>60.695126860000002</v>
      </c>
      <c r="M92" s="50">
        <v>-11.1517699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26.051282050000001</v>
      </c>
      <c r="F93" s="34">
        <v>26.793373549999998</v>
      </c>
      <c r="G93" s="44">
        <v>169.18475050000001</v>
      </c>
      <c r="H93" s="35">
        <v>-5.4512820509999997</v>
      </c>
      <c r="I93" s="35">
        <v>25.81005682</v>
      </c>
      <c r="J93" s="43">
        <v>11.83259924</v>
      </c>
      <c r="K93" s="36">
        <v>-6.2512820509999996</v>
      </c>
      <c r="L93" s="35">
        <v>57.747344630000001</v>
      </c>
      <c r="M93" s="50">
        <v>-18.792374349999999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29.07692308</v>
      </c>
      <c r="F94" s="34">
        <v>16.96732325</v>
      </c>
      <c r="G94" s="44">
        <v>143.48764120000001</v>
      </c>
      <c r="H94" s="35">
        <v>-4.9769230770000004</v>
      </c>
      <c r="I94" s="35">
        <v>20.066334489999999</v>
      </c>
      <c r="J94" s="43">
        <v>8.8488465919999992</v>
      </c>
      <c r="K94" s="36">
        <v>-6.076923077</v>
      </c>
      <c r="L94" s="35">
        <v>42.741443400000001</v>
      </c>
      <c r="M94" s="50">
        <v>-6.4638843110000002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24.128205130000001</v>
      </c>
      <c r="F95" s="34">
        <v>27.991409300000001</v>
      </c>
      <c r="G95" s="44">
        <v>203.47249719999999</v>
      </c>
      <c r="H95" s="35">
        <v>-4.4782051279999999</v>
      </c>
      <c r="I95" s="35">
        <v>28.802276330000002</v>
      </c>
      <c r="J95" s="43">
        <v>-8.0526049929999992</v>
      </c>
      <c r="K95" s="36">
        <v>-5.8782051280000003</v>
      </c>
      <c r="L95" s="35">
        <v>61.833954429999999</v>
      </c>
      <c r="M95" s="50">
        <v>-18.86332101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14.8974359</v>
      </c>
      <c r="F96" s="34">
        <v>44.036813590000001</v>
      </c>
      <c r="G96" s="44">
        <v>205.76830720000001</v>
      </c>
      <c r="H96" s="35">
        <v>-4.3474358970000004</v>
      </c>
      <c r="I96" s="35">
        <v>33.553505090000002</v>
      </c>
      <c r="J96" s="43">
        <v>9.7123095100000008</v>
      </c>
      <c r="K96" s="36">
        <v>-3.7974358970000002</v>
      </c>
      <c r="L96" s="35">
        <v>69.90453325</v>
      </c>
      <c r="M96" s="50">
        <v>-18.435685710000001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23.820512820000001</v>
      </c>
      <c r="F97" s="34">
        <v>45.428172089999997</v>
      </c>
      <c r="G97" s="44">
        <v>111.7960104</v>
      </c>
      <c r="H97" s="35">
        <v>-4.4705128209999998</v>
      </c>
      <c r="I97" s="35">
        <v>39.93906243</v>
      </c>
      <c r="J97" s="43">
        <v>4.8538651939999999</v>
      </c>
      <c r="K97" s="36">
        <v>-5.2705128209999996</v>
      </c>
      <c r="L97" s="35">
        <v>64.950555159999993</v>
      </c>
      <c r="M97" s="50">
        <v>-3.2352498129999998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20.743589740000001</v>
      </c>
      <c r="F98" s="34">
        <v>46.145304699999997</v>
      </c>
      <c r="G98" s="44">
        <v>127.39730230000001</v>
      </c>
      <c r="H98" s="35">
        <v>-4.343589744</v>
      </c>
      <c r="I98" s="35">
        <v>39.780218390000002</v>
      </c>
      <c r="J98" s="43">
        <v>5.3466227240000004</v>
      </c>
      <c r="K98" s="36">
        <v>-4.343589744</v>
      </c>
      <c r="L98" s="35">
        <v>64.249365400000002</v>
      </c>
      <c r="M98" s="50">
        <v>-3.6936819760000001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10.43589744</v>
      </c>
      <c r="F99" s="34">
        <v>38.41979164</v>
      </c>
      <c r="G99" s="44">
        <v>254.62290709999999</v>
      </c>
      <c r="H99" s="35">
        <v>-3.2358974360000001</v>
      </c>
      <c r="I99" s="35">
        <v>32.468289910000003</v>
      </c>
      <c r="J99" s="43">
        <v>-10.844160499999999</v>
      </c>
      <c r="K99" s="36">
        <v>-2.635897436</v>
      </c>
      <c r="L99" s="35">
        <v>66.726368679999993</v>
      </c>
      <c r="M99" s="50">
        <v>-22.311407160000002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28.641025639999999</v>
      </c>
      <c r="F100" s="34">
        <v>21.308877110000001</v>
      </c>
      <c r="G100" s="44">
        <v>152.92337509999999</v>
      </c>
      <c r="H100" s="35">
        <v>-5.4910256410000002</v>
      </c>
      <c r="I100" s="35">
        <v>22.21700513</v>
      </c>
      <c r="J100" s="43">
        <v>9.5512595579999999</v>
      </c>
      <c r="K100" s="36">
        <v>-6.7910256410000001</v>
      </c>
      <c r="L100" s="35">
        <v>49.052505940000003</v>
      </c>
      <c r="M100" s="50">
        <v>-14.42273896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23.07692308</v>
      </c>
      <c r="F101" s="34">
        <v>30.635828849999999</v>
      </c>
      <c r="G101" s="44">
        <v>172.72692040000001</v>
      </c>
      <c r="H101" s="35">
        <v>-4.6269230769999998</v>
      </c>
      <c r="I101" s="35">
        <v>28.003546549999999</v>
      </c>
      <c r="J101" s="43">
        <v>14.62324222</v>
      </c>
      <c r="K101" s="36">
        <v>-5.6769230769999997</v>
      </c>
      <c r="L101" s="35">
        <v>59.868976519999997</v>
      </c>
      <c r="M101" s="50">
        <v>-20.367985619999999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15.1025641</v>
      </c>
      <c r="F102" s="34">
        <v>18.489960499999999</v>
      </c>
      <c r="G102" s="44">
        <v>262.63538449999999</v>
      </c>
      <c r="H102" s="35">
        <v>-3.8525641030000002</v>
      </c>
      <c r="I102" s="35">
        <v>27.479221419999998</v>
      </c>
      <c r="J102" s="43">
        <v>-0.13411054480000001</v>
      </c>
      <c r="K102" s="36">
        <v>-4.8025641029999999</v>
      </c>
      <c r="L102" s="35">
        <v>59.095111449999997</v>
      </c>
      <c r="M102" s="50">
        <v>-15.39654953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28.025641029999999</v>
      </c>
      <c r="F103" s="35">
        <v>24.71756358</v>
      </c>
      <c r="G103" s="18">
        <v>136.32877300000001</v>
      </c>
      <c r="H103" s="47">
        <v>-5.0756410259999996</v>
      </c>
      <c r="I103" s="48">
        <v>25.329824500000001</v>
      </c>
      <c r="J103" s="49">
        <v>10.954495720000001</v>
      </c>
      <c r="K103" s="47">
        <v>-6.3756410260000003</v>
      </c>
      <c r="L103" s="48">
        <v>49.92046981</v>
      </c>
      <c r="M103" s="51">
        <v>-6.6683965120000002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18.358974360000001</v>
      </c>
      <c r="F104" s="46">
        <v>24.946183860000001</v>
      </c>
      <c r="G104" s="45">
        <v>223.75841869999999</v>
      </c>
      <c r="H104" s="47">
        <v>-3.7589743590000002</v>
      </c>
      <c r="I104" s="48">
        <v>31.956719119999999</v>
      </c>
      <c r="J104" s="49">
        <v>-3.2227531709999999</v>
      </c>
      <c r="K104" s="47">
        <v>-4.9089743590000001</v>
      </c>
      <c r="L104" s="48">
        <v>65.233993060000003</v>
      </c>
      <c r="M104" s="51">
        <v>-5.6726803879999999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28.38461538</v>
      </c>
      <c r="F105" s="46">
        <v>29.585528249999999</v>
      </c>
      <c r="G105" s="45">
        <v>134.5066176</v>
      </c>
      <c r="H105" s="47">
        <v>-4.5846153850000002</v>
      </c>
      <c r="I105" s="48">
        <v>27.454989269999999</v>
      </c>
      <c r="J105" s="49">
        <v>15.00424703</v>
      </c>
      <c r="K105" s="47">
        <v>-6.5346153850000004</v>
      </c>
      <c r="L105" s="48">
        <v>53.947310950000002</v>
      </c>
      <c r="M105" s="51">
        <v>-7.494279691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12.33333333</v>
      </c>
      <c r="F106" s="46">
        <v>20.77343144</v>
      </c>
      <c r="G106" s="45">
        <v>309.94745949999998</v>
      </c>
      <c r="H106" s="47">
        <v>-3.4333333330000002</v>
      </c>
      <c r="I106" s="48">
        <v>29.10915829</v>
      </c>
      <c r="J106" s="49">
        <v>-6.4414918380000001</v>
      </c>
      <c r="K106" s="47">
        <v>-4.1333333330000004</v>
      </c>
      <c r="L106" s="48">
        <v>64.676444009999997</v>
      </c>
      <c r="M106" s="51">
        <v>-12.721957740000001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12.46153846</v>
      </c>
      <c r="F107" s="46">
        <v>18.710445549999999</v>
      </c>
      <c r="G107" s="45">
        <v>300.64994619999999</v>
      </c>
      <c r="H107" s="47">
        <v>-3.8615384619999999</v>
      </c>
      <c r="I107" s="48">
        <v>27.56516461</v>
      </c>
      <c r="J107" s="49">
        <v>-4.6016818429999997</v>
      </c>
      <c r="K107" s="47">
        <v>-4.1615384620000002</v>
      </c>
      <c r="L107" s="48">
        <v>62.221276609999997</v>
      </c>
      <c r="M107" s="51">
        <v>-16.236518360000002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13.23076923</v>
      </c>
      <c r="F108" s="46">
        <v>15.511818030000001</v>
      </c>
      <c r="G108" s="45">
        <v>272.8188854</v>
      </c>
      <c r="H108" s="47">
        <v>-3.7807692309999998</v>
      </c>
      <c r="I108" s="48">
        <v>25.298532009999999</v>
      </c>
      <c r="J108" s="49">
        <v>0.30093672500000002</v>
      </c>
      <c r="K108" s="47">
        <v>-4.730769231</v>
      </c>
      <c r="L108" s="48">
        <v>57.743844410000001</v>
      </c>
      <c r="M108" s="51">
        <v>-3.476846391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9A793F03-197A-4341-BCCB-E0F2642BB3D8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74D149D8-FB4B-4B19-94E9-812C8617415A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66700817-C9F8-47F4-8CDA-07EDE0B171C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544C99E-19D6-4C7B-83E7-1A215F4CD307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A62F4E7F-BE68-4972-AA7A-016790AD8A25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FC827224-CAAC-49DD-82B6-2468DF8F7A7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58902969-002F-40AE-A571-58BC382B45E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ABE0C97D-F29B-44AC-A164-1C88D187A36E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6739E47E-368F-4612-BE3E-862B41E9BECC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B031E739-7948-4EF0-BC4E-75E5C0AFBDD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925E4962-0A3D-4BDC-BDB7-ED66D9A71F56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1E0E0DDF-D76A-4F46-98EF-0368DE801C87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22.031363456772251</v>
      </c>
      <c r="F3" s="34">
        <f t="shared" si="0"/>
        <v>27.269829831435249</v>
      </c>
      <c r="G3" s="53">
        <f t="shared" si="0"/>
        <v>203.1538640750629</v>
      </c>
      <c r="H3" s="34">
        <f t="shared" si="0"/>
        <v>-5.5730756964180381</v>
      </c>
      <c r="I3" s="34">
        <f t="shared" si="0"/>
        <v>19.689971410985194</v>
      </c>
      <c r="J3" s="52">
        <f t="shared" si="0"/>
        <v>18.973519295814711</v>
      </c>
      <c r="K3" s="34">
        <f t="shared" si="0"/>
        <v>-8.0928582714180379</v>
      </c>
      <c r="L3" s="34">
        <f t="shared" si="0"/>
        <v>29.78528892253572</v>
      </c>
      <c r="M3" s="52">
        <f t="shared" si="0"/>
        <v>48.444914480453946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13.641025640000001</v>
      </c>
      <c r="F4" s="34">
        <v>11.759537570000001</v>
      </c>
      <c r="G4" s="44">
        <v>351.67212660000001</v>
      </c>
      <c r="H4" s="35">
        <v>-5.6410256409999997</v>
      </c>
      <c r="I4" s="35">
        <v>19.928189880000001</v>
      </c>
      <c r="J4" s="43">
        <v>27.744327760000001</v>
      </c>
      <c r="K4" s="36">
        <v>-7.6910256410000004</v>
      </c>
      <c r="L4" s="35">
        <v>31.691944530000001</v>
      </c>
      <c r="M4" s="50">
        <v>49.751456230000002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14.33333333</v>
      </c>
      <c r="F5" s="34">
        <v>11.80290961</v>
      </c>
      <c r="G5" s="44">
        <v>326.40701869999998</v>
      </c>
      <c r="H5" s="35">
        <v>-5.483333333</v>
      </c>
      <c r="I5" s="35">
        <v>18.711540280000001</v>
      </c>
      <c r="J5" s="43">
        <v>19.42628406</v>
      </c>
      <c r="K5" s="36">
        <v>-7.5333333329999999</v>
      </c>
      <c r="L5" s="35">
        <v>29.677819119999999</v>
      </c>
      <c r="M5" s="50">
        <v>45.851737499999999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</v>
      </c>
      <c r="F6" s="34">
        <v>14.83392055</v>
      </c>
      <c r="G6" s="44">
        <v>285.75825020000002</v>
      </c>
      <c r="H6" s="35">
        <v>-5.2</v>
      </c>
      <c r="I6" s="35">
        <v>16.554611699999999</v>
      </c>
      <c r="J6" s="43">
        <v>21.61719184</v>
      </c>
      <c r="K6" s="36">
        <v>-7.75</v>
      </c>
      <c r="L6" s="35">
        <v>24.361456610000001</v>
      </c>
      <c r="M6" s="50">
        <v>50.244235590000002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15.12820513</v>
      </c>
      <c r="F7" s="34">
        <v>44.080545870000002</v>
      </c>
      <c r="G7" s="44">
        <v>245.52455990000001</v>
      </c>
      <c r="H7" s="35">
        <v>-4.4782051279999999</v>
      </c>
      <c r="I7" s="35">
        <v>29.872274149999999</v>
      </c>
      <c r="J7" s="43">
        <v>17.891557509999998</v>
      </c>
      <c r="K7" s="36">
        <v>-6.3282051279999996</v>
      </c>
      <c r="L7" s="35">
        <v>43.942092549999998</v>
      </c>
      <c r="M7" s="50">
        <v>55.269791720000001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18.641025639999999</v>
      </c>
      <c r="F8" s="34">
        <v>30.215609619999999</v>
      </c>
      <c r="G8" s="44">
        <v>221.3995731</v>
      </c>
      <c r="H8" s="35">
        <v>-5.1410256409999997</v>
      </c>
      <c r="I8" s="35">
        <v>21.907248809999999</v>
      </c>
      <c r="J8" s="43">
        <v>24.135120000000001</v>
      </c>
      <c r="K8" s="36">
        <v>-7.5910256409999999</v>
      </c>
      <c r="L8" s="35">
        <v>32.131859710000001</v>
      </c>
      <c r="M8" s="50">
        <v>64.992527089999996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13.30769231</v>
      </c>
      <c r="F9" s="34">
        <v>12.44574405</v>
      </c>
      <c r="G9" s="44">
        <v>367.92276099999998</v>
      </c>
      <c r="H9" s="35">
        <v>-5.6076923079999998</v>
      </c>
      <c r="I9" s="35">
        <v>21.177949510000001</v>
      </c>
      <c r="J9" s="43">
        <v>30.899094139999999</v>
      </c>
      <c r="K9" s="36">
        <v>-7.2076923080000004</v>
      </c>
      <c r="L9" s="35">
        <v>34.521975310000002</v>
      </c>
      <c r="M9" s="50">
        <v>47.962178530000003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18.512820510000001</v>
      </c>
      <c r="F10" s="34">
        <v>15.0527756</v>
      </c>
      <c r="G10" s="44">
        <v>277.66762840000001</v>
      </c>
      <c r="H10" s="35">
        <v>-5.6628205129999998</v>
      </c>
      <c r="I10" s="35">
        <v>14.998101780000001</v>
      </c>
      <c r="J10" s="43">
        <v>24.158993240000001</v>
      </c>
      <c r="K10" s="36">
        <v>-8.4628205130000005</v>
      </c>
      <c r="L10" s="35">
        <v>22.556435359999998</v>
      </c>
      <c r="M10" s="50">
        <v>54.50547813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14.23076923</v>
      </c>
      <c r="F11" s="34">
        <v>17.74606983</v>
      </c>
      <c r="G11" s="44">
        <v>294.34310570000002</v>
      </c>
      <c r="H11" s="35">
        <v>-4.3307692309999997</v>
      </c>
      <c r="I11" s="35">
        <v>20.26775816</v>
      </c>
      <c r="J11" s="43">
        <v>26.541705820000001</v>
      </c>
      <c r="K11" s="36">
        <v>-6.8307692309999997</v>
      </c>
      <c r="L11" s="35">
        <v>31.230995350000001</v>
      </c>
      <c r="M11" s="50">
        <v>59.55593425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15.43589744</v>
      </c>
      <c r="F12" s="34">
        <v>14.87445205</v>
      </c>
      <c r="G12" s="44">
        <v>287.47941969999999</v>
      </c>
      <c r="H12" s="35">
        <v>-4.4358974360000003</v>
      </c>
      <c r="I12" s="35">
        <v>18.126502859999999</v>
      </c>
      <c r="J12" s="43">
        <v>16.33654782</v>
      </c>
      <c r="K12" s="36">
        <v>-7.0858974359999998</v>
      </c>
      <c r="L12" s="35">
        <v>27.452958070000001</v>
      </c>
      <c r="M12" s="50">
        <v>54.140283429999997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13.179487180000001</v>
      </c>
      <c r="F13" s="34">
        <v>18.02881163</v>
      </c>
      <c r="G13" s="44">
        <v>354.50796100000002</v>
      </c>
      <c r="H13" s="35">
        <v>-4.6794871789999997</v>
      </c>
      <c r="I13" s="35">
        <v>26.471329990000001</v>
      </c>
      <c r="J13" s="43">
        <v>42.69751488</v>
      </c>
      <c r="K13" s="36">
        <v>-7.079487179</v>
      </c>
      <c r="L13" s="35">
        <v>38.779678939999997</v>
      </c>
      <c r="M13" s="50">
        <v>58.283069159999997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11.76923077</v>
      </c>
      <c r="F14" s="34">
        <v>11.567604360000001</v>
      </c>
      <c r="G14" s="44">
        <v>389.16284830000001</v>
      </c>
      <c r="H14" s="35">
        <v>-5.0692307689999998</v>
      </c>
      <c r="I14" s="35">
        <v>22.641966910000001</v>
      </c>
      <c r="J14" s="43">
        <v>27.393998310000001</v>
      </c>
      <c r="K14" s="36">
        <v>-6.4192307690000003</v>
      </c>
      <c r="L14" s="35">
        <v>35.956877319999997</v>
      </c>
      <c r="M14" s="50">
        <v>41.240553740000003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30.15384615</v>
      </c>
      <c r="F15" s="34">
        <v>18.338545870000001</v>
      </c>
      <c r="G15" s="44">
        <v>153.75337429999999</v>
      </c>
      <c r="H15" s="35">
        <v>-6.7038461539999998</v>
      </c>
      <c r="I15" s="35">
        <v>11.91537258</v>
      </c>
      <c r="J15" s="43">
        <v>20.722920989999999</v>
      </c>
      <c r="K15" s="36">
        <v>-8.5538461540000004</v>
      </c>
      <c r="L15" s="35">
        <v>23.224150779999999</v>
      </c>
      <c r="M15" s="50">
        <v>40.749944919999997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20.487179489999999</v>
      </c>
      <c r="F16" s="34">
        <v>43.912705979999998</v>
      </c>
      <c r="G16" s="44">
        <v>180.7323384</v>
      </c>
      <c r="H16" s="35">
        <v>-5.4871794869999997</v>
      </c>
      <c r="I16" s="35">
        <v>26.84286243</v>
      </c>
      <c r="J16" s="43">
        <v>16.603943579999999</v>
      </c>
      <c r="K16" s="36">
        <v>-7.7871794870000004</v>
      </c>
      <c r="L16" s="35">
        <v>37.057938200000002</v>
      </c>
      <c r="M16" s="50">
        <v>48.060276399999999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17.46153846</v>
      </c>
      <c r="F17" s="34">
        <v>21.865284410000001</v>
      </c>
      <c r="G17" s="44">
        <v>247.8418441</v>
      </c>
      <c r="H17" s="35">
        <v>-5.1115384620000004</v>
      </c>
      <c r="I17" s="35">
        <v>19.320098529999999</v>
      </c>
      <c r="J17" s="43">
        <v>25.164693939999999</v>
      </c>
      <c r="K17" s="36">
        <v>-8.0115384620000007</v>
      </c>
      <c r="L17" s="35">
        <v>28.098956999999999</v>
      </c>
      <c r="M17" s="50">
        <v>54.452454420000002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19.07692308</v>
      </c>
      <c r="F18" s="34">
        <v>18.388345279999999</v>
      </c>
      <c r="G18" s="44">
        <v>237.98234020000001</v>
      </c>
      <c r="H18" s="35">
        <v>-5.1769230769999997</v>
      </c>
      <c r="I18" s="35">
        <v>16.525190890000001</v>
      </c>
      <c r="J18" s="43">
        <v>23.54903886</v>
      </c>
      <c r="K18" s="36">
        <v>-7.9269230769999997</v>
      </c>
      <c r="L18" s="35">
        <v>24.88306957</v>
      </c>
      <c r="M18" s="50">
        <v>55.597252419999997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15.358974359999999</v>
      </c>
      <c r="F19" s="34">
        <v>9.6703615430000003</v>
      </c>
      <c r="G19" s="44">
        <v>318.3222136</v>
      </c>
      <c r="H19" s="35">
        <v>-5.1089743590000003</v>
      </c>
      <c r="I19" s="35">
        <v>16.102605700000002</v>
      </c>
      <c r="J19" s="43">
        <v>18.142116380000001</v>
      </c>
      <c r="K19" s="36">
        <v>-7.5589743589999996</v>
      </c>
      <c r="L19" s="35">
        <v>24.706672640000001</v>
      </c>
      <c r="M19" s="50">
        <v>50.757541330000002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16.53846154</v>
      </c>
      <c r="F20" s="34">
        <v>47.66207842</v>
      </c>
      <c r="G20" s="44">
        <v>203.8512149</v>
      </c>
      <c r="H20" s="35">
        <v>-4.5884615379999998</v>
      </c>
      <c r="I20" s="35">
        <v>29.004030669999999</v>
      </c>
      <c r="J20" s="43">
        <v>15.35304039</v>
      </c>
      <c r="K20" s="36">
        <v>-6.1884615380000003</v>
      </c>
      <c r="L20" s="35">
        <v>41.794344389999999</v>
      </c>
      <c r="M20" s="50">
        <v>48.017521180000003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12.53846154</v>
      </c>
      <c r="F21" s="34">
        <v>24.219469459999999</v>
      </c>
      <c r="G21" s="44">
        <v>317.31280240000001</v>
      </c>
      <c r="H21" s="35">
        <v>-4.3884615379999996</v>
      </c>
      <c r="I21" s="35">
        <v>25.794286240000002</v>
      </c>
      <c r="J21" s="43">
        <v>37.959875930000003</v>
      </c>
      <c r="K21" s="36">
        <v>-6.3384615379999998</v>
      </c>
      <c r="L21" s="35">
        <v>37.986218059999999</v>
      </c>
      <c r="M21" s="50">
        <v>60.101447569999998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12.20512821</v>
      </c>
      <c r="F22" s="34">
        <v>11.527873059999999</v>
      </c>
      <c r="G22" s="44">
        <v>379.82449430000003</v>
      </c>
      <c r="H22" s="35">
        <v>-5.2051282050000003</v>
      </c>
      <c r="I22" s="35">
        <v>21.94321935</v>
      </c>
      <c r="J22" s="43">
        <v>29.514952699999998</v>
      </c>
      <c r="K22" s="36">
        <v>-6.6551282049999996</v>
      </c>
      <c r="L22" s="35">
        <v>34.673059729999999</v>
      </c>
      <c r="M22" s="50">
        <v>46.760335269999999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29.92307692</v>
      </c>
      <c r="F23" s="34">
        <v>23.469480220000001</v>
      </c>
      <c r="G23" s="44">
        <v>183.03317089999999</v>
      </c>
      <c r="H23" s="35">
        <v>-6.8230769230000003</v>
      </c>
      <c r="I23" s="35">
        <v>15.11147452</v>
      </c>
      <c r="J23" s="43">
        <v>13.20593167</v>
      </c>
      <c r="K23" s="36">
        <v>-9.1230769229999993</v>
      </c>
      <c r="L23" s="35">
        <v>27.58983851</v>
      </c>
      <c r="M23" s="50">
        <v>44.738007690000003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16.102564099999999</v>
      </c>
      <c r="F24" s="34">
        <v>21.350037400000001</v>
      </c>
      <c r="G24" s="44">
        <v>271.41889659999998</v>
      </c>
      <c r="H24" s="35">
        <v>-4.5025641030000001</v>
      </c>
      <c r="I24" s="35">
        <v>19.96179922</v>
      </c>
      <c r="J24" s="43">
        <v>18.35436881</v>
      </c>
      <c r="K24" s="36">
        <v>-7.6525641029999996</v>
      </c>
      <c r="L24" s="35">
        <v>29.459890059999999</v>
      </c>
      <c r="M24" s="50">
        <v>55.877025410000002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17.38461538</v>
      </c>
      <c r="F25" s="34">
        <v>13.484379499999999</v>
      </c>
      <c r="G25" s="44">
        <v>285.82646790000001</v>
      </c>
      <c r="H25" s="35">
        <v>-5.884615385</v>
      </c>
      <c r="I25" s="35">
        <v>15.62726258</v>
      </c>
      <c r="J25" s="43">
        <v>22.614947180000001</v>
      </c>
      <c r="K25" s="36">
        <v>-8.134615385</v>
      </c>
      <c r="L25" s="35">
        <v>21.95454939</v>
      </c>
      <c r="M25" s="50">
        <v>55.095276030000001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14.43589744</v>
      </c>
      <c r="F26" s="34">
        <v>11.257835930000001</v>
      </c>
      <c r="G26" s="44">
        <v>311.28646079999999</v>
      </c>
      <c r="H26" s="35">
        <v>-5.2358974360000001</v>
      </c>
      <c r="I26" s="35">
        <v>16.429561360000001</v>
      </c>
      <c r="J26" s="43">
        <v>22.45299258</v>
      </c>
      <c r="K26" s="36">
        <v>-7.1358974359999996</v>
      </c>
      <c r="L26" s="35">
        <v>25.503009259999999</v>
      </c>
      <c r="M26" s="50">
        <v>46.982555580000003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19.487179489999999</v>
      </c>
      <c r="F27" s="34">
        <v>32.70867475</v>
      </c>
      <c r="G27" s="44">
        <v>210.0891249</v>
      </c>
      <c r="H27" s="35">
        <v>-5.0871794870000002</v>
      </c>
      <c r="I27" s="35">
        <v>22.145325440000001</v>
      </c>
      <c r="J27" s="43">
        <v>18.064711729999999</v>
      </c>
      <c r="K27" s="36">
        <v>-7.5871794870000002</v>
      </c>
      <c r="L27" s="35">
        <v>33.852477899999997</v>
      </c>
      <c r="M27" s="50">
        <v>63.047202609999999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14.1025641</v>
      </c>
      <c r="F28" s="34">
        <v>14.87959309</v>
      </c>
      <c r="G28" s="44">
        <v>342.72024149999999</v>
      </c>
      <c r="H28" s="35">
        <v>-5.1525641029999996</v>
      </c>
      <c r="I28" s="35">
        <v>22.33620071</v>
      </c>
      <c r="J28" s="43">
        <v>35.654213349999999</v>
      </c>
      <c r="K28" s="36">
        <v>-7.2025641030000003</v>
      </c>
      <c r="L28" s="35">
        <v>33.700440499999999</v>
      </c>
      <c r="M28" s="50">
        <v>59.302716770000004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23.07692308</v>
      </c>
      <c r="F29" s="34">
        <v>25.37906031</v>
      </c>
      <c r="G29" s="44">
        <v>193.371039</v>
      </c>
      <c r="H29" s="35">
        <v>-6.2769230770000002</v>
      </c>
      <c r="I29" s="35">
        <v>18.875623000000001</v>
      </c>
      <c r="J29" s="43">
        <v>19.790827570000001</v>
      </c>
      <c r="K29" s="36">
        <v>-9.2769230769999993</v>
      </c>
      <c r="L29" s="35">
        <v>27.95664326</v>
      </c>
      <c r="M29" s="50">
        <v>54.126925720000003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18.794871789999998</v>
      </c>
      <c r="F30" s="34">
        <v>23.858122259999998</v>
      </c>
      <c r="G30" s="44">
        <v>235.2034855</v>
      </c>
      <c r="H30" s="35">
        <v>-5.0948717950000004</v>
      </c>
      <c r="I30" s="35">
        <v>20.496213709999999</v>
      </c>
      <c r="J30" s="43">
        <v>26.47495035</v>
      </c>
      <c r="K30" s="36">
        <v>-7.1448717950000002</v>
      </c>
      <c r="L30" s="35">
        <v>29.676145160000001</v>
      </c>
      <c r="M30" s="50">
        <v>62.70340169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24.794871789999998</v>
      </c>
      <c r="F31" s="34">
        <v>33.399130890000002</v>
      </c>
      <c r="G31" s="44">
        <v>153.5863737</v>
      </c>
      <c r="H31" s="35">
        <v>-5.4448717950000001</v>
      </c>
      <c r="I31" s="35">
        <v>20.290044429999998</v>
      </c>
      <c r="J31" s="43">
        <v>14.479544130000001</v>
      </c>
      <c r="K31" s="36">
        <v>-8.3448717949999995</v>
      </c>
      <c r="L31" s="35">
        <v>30.132211229999999</v>
      </c>
      <c r="M31" s="50">
        <v>42.728852430000003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20.743589740000001</v>
      </c>
      <c r="F32" s="34">
        <v>32.875790670000001</v>
      </c>
      <c r="G32" s="44">
        <v>178.7868033</v>
      </c>
      <c r="H32" s="35">
        <v>-5.2935897440000002</v>
      </c>
      <c r="I32" s="35">
        <v>22.112109780000001</v>
      </c>
      <c r="J32" s="43">
        <v>16.684526810000001</v>
      </c>
      <c r="K32" s="36">
        <v>-8.0935897440000009</v>
      </c>
      <c r="L32" s="35">
        <v>31.955684869999999</v>
      </c>
      <c r="M32" s="50">
        <v>53.59785565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14.43589744</v>
      </c>
      <c r="F33" s="34">
        <v>12.167683670000001</v>
      </c>
      <c r="G33" s="44">
        <v>322.82431860000003</v>
      </c>
      <c r="H33" s="35">
        <v>-5.3358974359999998</v>
      </c>
      <c r="I33" s="35">
        <v>17.893303889999999</v>
      </c>
      <c r="J33" s="43">
        <v>20.956522270000001</v>
      </c>
      <c r="K33" s="36">
        <v>-7.2858974359999999</v>
      </c>
      <c r="L33" s="35">
        <v>28.117558020000001</v>
      </c>
      <c r="M33" s="50">
        <v>48.693929939999997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16.743589740000001</v>
      </c>
      <c r="F34" s="34">
        <v>16.682938839999998</v>
      </c>
      <c r="G34" s="44">
        <v>274.59171099999998</v>
      </c>
      <c r="H34" s="35">
        <v>-4.7435897440000003</v>
      </c>
      <c r="I34" s="35">
        <v>18.0462661</v>
      </c>
      <c r="J34" s="43">
        <v>23.51254007</v>
      </c>
      <c r="K34" s="36">
        <v>-7.9935897440000003</v>
      </c>
      <c r="L34" s="35">
        <v>26.42360575</v>
      </c>
      <c r="M34" s="50">
        <v>56.408320289999999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26.205128210000002</v>
      </c>
      <c r="F35" s="34">
        <v>25.143106750000001</v>
      </c>
      <c r="G35" s="44">
        <v>174.7866353</v>
      </c>
      <c r="H35" s="35">
        <v>-6.2551282050000001</v>
      </c>
      <c r="I35" s="35">
        <v>16.544225019999999</v>
      </c>
      <c r="J35" s="43">
        <v>19.610674670000002</v>
      </c>
      <c r="K35" s="36">
        <v>-9.2051282049999994</v>
      </c>
      <c r="L35" s="35">
        <v>26.735332769999999</v>
      </c>
      <c r="M35" s="50">
        <v>42.233400430000003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</v>
      </c>
      <c r="F36" s="34">
        <v>24.08208969</v>
      </c>
      <c r="G36" s="44">
        <v>192.42000350000001</v>
      </c>
      <c r="H36" s="35">
        <v>-6.55</v>
      </c>
      <c r="I36" s="35">
        <v>16.840532320000001</v>
      </c>
      <c r="J36" s="43">
        <v>16.13183759</v>
      </c>
      <c r="K36" s="36">
        <v>-9.6</v>
      </c>
      <c r="L36" s="35">
        <v>26.846467130000001</v>
      </c>
      <c r="M36" s="50">
        <v>41.92210832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24.92307692</v>
      </c>
      <c r="F37" s="34">
        <v>46.242441669999998</v>
      </c>
      <c r="G37" s="44">
        <v>123.32062569999999</v>
      </c>
      <c r="H37" s="35">
        <v>-5.1230769230000002</v>
      </c>
      <c r="I37" s="35">
        <v>24.455828270000001</v>
      </c>
      <c r="J37" s="43">
        <v>6.1403989660000002</v>
      </c>
      <c r="K37" s="36">
        <v>-7.4730769229999998</v>
      </c>
      <c r="L37" s="35">
        <v>34.115341170000001</v>
      </c>
      <c r="M37" s="50">
        <v>29.830982370000001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23.46153846</v>
      </c>
      <c r="F38" s="34">
        <v>34.430315999999998</v>
      </c>
      <c r="G38" s="44">
        <v>165.0387877</v>
      </c>
      <c r="H38" s="35">
        <v>-5.6615384620000002</v>
      </c>
      <c r="I38" s="35">
        <v>21.81002986</v>
      </c>
      <c r="J38" s="43">
        <v>14.54267711</v>
      </c>
      <c r="K38" s="36">
        <v>-8.3115384619999997</v>
      </c>
      <c r="L38" s="35">
        <v>30.91682994</v>
      </c>
      <c r="M38" s="50">
        <v>47.717157550000003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30.410256409999999</v>
      </c>
      <c r="F39" s="34">
        <v>24.483850189999998</v>
      </c>
      <c r="G39" s="44">
        <v>123.4018449</v>
      </c>
      <c r="H39" s="35">
        <v>-6.56025641</v>
      </c>
      <c r="I39" s="35">
        <v>16.114519980000001</v>
      </c>
      <c r="J39" s="43">
        <v>10.9333559</v>
      </c>
      <c r="K39" s="36">
        <v>-9.0102564100000002</v>
      </c>
      <c r="L39" s="35">
        <v>24.601687250000001</v>
      </c>
      <c r="M39" s="50">
        <v>32.317108750000003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14.92307692</v>
      </c>
      <c r="F40" s="34">
        <v>13.36389361</v>
      </c>
      <c r="G40" s="44">
        <v>311.55730799999998</v>
      </c>
      <c r="H40" s="35">
        <v>-5.2230769229999998</v>
      </c>
      <c r="I40" s="35">
        <v>19.014422410000002</v>
      </c>
      <c r="J40" s="43">
        <v>24.950192699999999</v>
      </c>
      <c r="K40" s="36">
        <v>-7.423076923</v>
      </c>
      <c r="L40" s="35">
        <v>30.10949669</v>
      </c>
      <c r="M40" s="50">
        <v>53.767363799999998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28.61538462</v>
      </c>
      <c r="F41" s="34">
        <v>35.057119120000003</v>
      </c>
      <c r="G41" s="44">
        <v>117.1386378</v>
      </c>
      <c r="H41" s="35">
        <v>-5.865384615</v>
      </c>
      <c r="I41" s="35">
        <v>20.678136500000001</v>
      </c>
      <c r="J41" s="43">
        <v>8.7234123080000003</v>
      </c>
      <c r="K41" s="36">
        <v>-8.2153846149999996</v>
      </c>
      <c r="L41" s="35">
        <v>30.086286789999999</v>
      </c>
      <c r="M41" s="50">
        <v>29.757829359999999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13</v>
      </c>
      <c r="F42" s="34">
        <v>36.53486359</v>
      </c>
      <c r="G42" s="44">
        <v>274.9064545</v>
      </c>
      <c r="H42" s="35">
        <v>-4.2</v>
      </c>
      <c r="I42" s="35">
        <v>28.96498639</v>
      </c>
      <c r="J42" s="43">
        <v>24.440309840000001</v>
      </c>
      <c r="K42" s="36">
        <v>-5.95</v>
      </c>
      <c r="L42" s="35">
        <v>41.721600789999997</v>
      </c>
      <c r="M42" s="50">
        <v>61.440869710000001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14.66666667</v>
      </c>
      <c r="F43" s="34">
        <v>19.344810290000002</v>
      </c>
      <c r="G43" s="44">
        <v>274.21418440000002</v>
      </c>
      <c r="H43" s="35">
        <v>-4.516666667</v>
      </c>
      <c r="I43" s="35">
        <v>20.047959429999999</v>
      </c>
      <c r="J43" s="43">
        <v>25.773642259999999</v>
      </c>
      <c r="K43" s="36">
        <v>-7.0666666669999998</v>
      </c>
      <c r="L43" s="35">
        <v>30.402807339999999</v>
      </c>
      <c r="M43" s="50">
        <v>59.089987540000003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23.07692308</v>
      </c>
      <c r="F44" s="34">
        <v>39.249669830000002</v>
      </c>
      <c r="G44" s="44">
        <v>144.50619140000001</v>
      </c>
      <c r="H44" s="35">
        <v>-5.326923077</v>
      </c>
      <c r="I44" s="35">
        <v>23.545255189999999</v>
      </c>
      <c r="J44" s="43">
        <v>7.4303016900000003</v>
      </c>
      <c r="K44" s="36">
        <v>-8.0269230769999993</v>
      </c>
      <c r="L44" s="35">
        <v>32.104357720000003</v>
      </c>
      <c r="M44" s="50">
        <v>34.179688609999999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22.051282050000001</v>
      </c>
      <c r="F45" s="34">
        <v>35.365930169999999</v>
      </c>
      <c r="G45" s="44">
        <v>179.23841709999999</v>
      </c>
      <c r="H45" s="35">
        <v>-5.5512820510000003</v>
      </c>
      <c r="I45" s="35">
        <v>21.95018426</v>
      </c>
      <c r="J45" s="43">
        <v>15.793350630000001</v>
      </c>
      <c r="K45" s="36">
        <v>-8.5012820510000005</v>
      </c>
      <c r="L45" s="35">
        <v>33.848639120000001</v>
      </c>
      <c r="M45" s="50">
        <v>55.649639970000003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16.974358970000001</v>
      </c>
      <c r="F46" s="34">
        <v>15.060375560000001</v>
      </c>
      <c r="G46" s="44">
        <v>285.74411029999999</v>
      </c>
      <c r="H46" s="35">
        <v>-5.1743589740000004</v>
      </c>
      <c r="I46" s="35">
        <v>16.162349169999999</v>
      </c>
      <c r="J46" s="43">
        <v>25.3509663</v>
      </c>
      <c r="K46" s="36">
        <v>-7.7243589740000003</v>
      </c>
      <c r="L46" s="35">
        <v>24.447350449999998</v>
      </c>
      <c r="M46" s="50">
        <v>53.464824360000001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15.282051279999999</v>
      </c>
      <c r="F47" s="34">
        <v>13.472904550000001</v>
      </c>
      <c r="G47" s="44">
        <v>296.87728079999999</v>
      </c>
      <c r="H47" s="35">
        <v>-4.8820512819999999</v>
      </c>
      <c r="I47" s="35">
        <v>16.426605840000001</v>
      </c>
      <c r="J47" s="43">
        <v>24.714488710000001</v>
      </c>
      <c r="K47" s="36">
        <v>-7.7820512820000003</v>
      </c>
      <c r="L47" s="35">
        <v>24.697735439999999</v>
      </c>
      <c r="M47" s="50">
        <v>50.74048243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23.948717949999999</v>
      </c>
      <c r="F48" s="34">
        <v>17.143631620000001</v>
      </c>
      <c r="G48" s="44">
        <v>232.90659120000001</v>
      </c>
      <c r="H48" s="35">
        <v>-6.5487179490000003</v>
      </c>
      <c r="I48" s="35">
        <v>14.308471430000001</v>
      </c>
      <c r="J48" s="43">
        <v>11.816455299999999</v>
      </c>
      <c r="K48" s="36">
        <v>-9.5987179489999992</v>
      </c>
      <c r="L48" s="35">
        <v>22.767715490000001</v>
      </c>
      <c r="M48" s="50">
        <v>43.174985120000002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14.07692308</v>
      </c>
      <c r="F49" s="34">
        <v>10.075812409999999</v>
      </c>
      <c r="G49" s="44">
        <v>321.96465369999999</v>
      </c>
      <c r="H49" s="35">
        <v>-5.4769230770000004</v>
      </c>
      <c r="I49" s="35">
        <v>15.95232622</v>
      </c>
      <c r="J49" s="43">
        <v>15.38216175</v>
      </c>
      <c r="K49" s="36">
        <v>-7.3769230769999998</v>
      </c>
      <c r="L49" s="35">
        <v>25.237580699999999</v>
      </c>
      <c r="M49" s="50">
        <v>43.430197880000001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26.84615385</v>
      </c>
      <c r="F50" s="34">
        <v>34.919942120000002</v>
      </c>
      <c r="G50" s="44">
        <v>132.48934149999999</v>
      </c>
      <c r="H50" s="35">
        <v>-5.7961538460000002</v>
      </c>
      <c r="I50" s="35">
        <v>20.506302519999998</v>
      </c>
      <c r="J50" s="43">
        <v>11.60363147</v>
      </c>
      <c r="K50" s="36">
        <v>-7.8961538459999998</v>
      </c>
      <c r="L50" s="35">
        <v>30.084679959999999</v>
      </c>
      <c r="M50" s="50">
        <v>34.169780129999999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14.33333333</v>
      </c>
      <c r="F51" s="34">
        <v>30.574525250000001</v>
      </c>
      <c r="G51" s="44">
        <v>266.1206669</v>
      </c>
      <c r="H51" s="35">
        <v>-4.233333333</v>
      </c>
      <c r="I51" s="35">
        <v>25.405775559999999</v>
      </c>
      <c r="J51" s="43">
        <v>24.454170779999998</v>
      </c>
      <c r="K51" s="36">
        <v>-6.2833333329999999</v>
      </c>
      <c r="L51" s="35">
        <v>37.405584920000003</v>
      </c>
      <c r="M51" s="50">
        <v>58.848301540000001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18.743589740000001</v>
      </c>
      <c r="F52" s="34">
        <v>30.261254529999999</v>
      </c>
      <c r="G52" s="44">
        <v>203.6781082</v>
      </c>
      <c r="H52" s="35">
        <v>-5.0435897440000002</v>
      </c>
      <c r="I52" s="35">
        <v>22.43921868</v>
      </c>
      <c r="J52" s="43">
        <v>14.079230109999999</v>
      </c>
      <c r="K52" s="36">
        <v>-7.6435897439999998</v>
      </c>
      <c r="L52" s="35">
        <v>32.883978910000003</v>
      </c>
      <c r="M52" s="50">
        <v>57.790800699999998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13.025641029999999</v>
      </c>
      <c r="F53" s="34">
        <v>11.886345349999999</v>
      </c>
      <c r="G53" s="44">
        <v>384.95709690000001</v>
      </c>
      <c r="H53" s="35">
        <v>-4.7256410259999999</v>
      </c>
      <c r="I53" s="35">
        <v>22.59183449</v>
      </c>
      <c r="J53" s="43">
        <v>35.652841000000002</v>
      </c>
      <c r="K53" s="36">
        <v>-7.0256410259999997</v>
      </c>
      <c r="L53" s="35">
        <v>34.428764569999998</v>
      </c>
      <c r="M53" s="50">
        <v>48.379982030000001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25.84615385</v>
      </c>
      <c r="F54" s="34">
        <v>30.928635230000001</v>
      </c>
      <c r="G54" s="44">
        <v>163.1271725</v>
      </c>
      <c r="H54" s="35">
        <v>-5.9961538460000003</v>
      </c>
      <c r="I54" s="35">
        <v>19.601480559999999</v>
      </c>
      <c r="J54" s="43">
        <v>19.163211799999999</v>
      </c>
      <c r="K54" s="36">
        <v>-8.6461538460000007</v>
      </c>
      <c r="L54" s="35">
        <v>30.482561100000002</v>
      </c>
      <c r="M54" s="50">
        <v>42.643584879999999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14.56410256</v>
      </c>
      <c r="F55" s="34">
        <v>12.87005826</v>
      </c>
      <c r="G55" s="44">
        <v>305.04735849999997</v>
      </c>
      <c r="H55" s="35">
        <v>-5.1141025640000004</v>
      </c>
      <c r="I55" s="35">
        <v>16.792545409999999</v>
      </c>
      <c r="J55" s="43">
        <v>20.37817648</v>
      </c>
      <c r="K55" s="36">
        <v>-7.3641025640000004</v>
      </c>
      <c r="L55" s="35">
        <v>25.106505389999999</v>
      </c>
      <c r="M55" s="50">
        <v>48.327339129999999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20.435897440000002</v>
      </c>
      <c r="F56" s="34">
        <v>25.722591399999999</v>
      </c>
      <c r="G56" s="44">
        <v>229.00834499999999</v>
      </c>
      <c r="H56" s="35">
        <v>-5.5858974359999998</v>
      </c>
      <c r="I56" s="35">
        <v>20.380240350000001</v>
      </c>
      <c r="J56" s="43">
        <v>24.068455620000002</v>
      </c>
      <c r="K56" s="36">
        <v>-8.3358974359999998</v>
      </c>
      <c r="L56" s="35">
        <v>29.546150969999999</v>
      </c>
      <c r="M56" s="50">
        <v>57.886633250000003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14.641025640000001</v>
      </c>
      <c r="F57" s="34">
        <v>11.020265240000001</v>
      </c>
      <c r="G57" s="44">
        <v>343.93620800000002</v>
      </c>
      <c r="H57" s="35">
        <v>-5.8410256409999999</v>
      </c>
      <c r="I57" s="35">
        <v>18.90442577</v>
      </c>
      <c r="J57" s="43">
        <v>22.189285890000001</v>
      </c>
      <c r="K57" s="36">
        <v>-7.7910256410000001</v>
      </c>
      <c r="L57" s="35">
        <v>31.24660364</v>
      </c>
      <c r="M57" s="50">
        <v>44.426617950000001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28.07692308</v>
      </c>
      <c r="F58" s="34">
        <v>26.602828150000001</v>
      </c>
      <c r="G58" s="44">
        <v>147.51313519999999</v>
      </c>
      <c r="H58" s="35">
        <v>-6.2769230770000002</v>
      </c>
      <c r="I58" s="35">
        <v>16.060427449999999</v>
      </c>
      <c r="J58" s="43">
        <v>20.132829189999999</v>
      </c>
      <c r="K58" s="36">
        <v>-8.7269230770000004</v>
      </c>
      <c r="L58" s="35">
        <v>27.392800489999999</v>
      </c>
      <c r="M58" s="50">
        <v>39.148966739999999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15.487179490000001</v>
      </c>
      <c r="F59" s="34">
        <v>10.74404369</v>
      </c>
      <c r="G59" s="44">
        <v>301.32481159999998</v>
      </c>
      <c r="H59" s="35">
        <v>-4.7871794870000004</v>
      </c>
      <c r="I59" s="35">
        <v>15.96406101</v>
      </c>
      <c r="J59" s="43">
        <v>18.31210158</v>
      </c>
      <c r="K59" s="36">
        <v>-7.4871794869999997</v>
      </c>
      <c r="L59" s="35">
        <v>23.99274372</v>
      </c>
      <c r="M59" s="50">
        <v>47.099132259999998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15.79487179</v>
      </c>
      <c r="F60" s="34">
        <v>15.421963180000001</v>
      </c>
      <c r="G60" s="44">
        <v>282.22835409999999</v>
      </c>
      <c r="H60" s="35">
        <v>-4.0448717949999997</v>
      </c>
      <c r="I60" s="35">
        <v>18.076916539999999</v>
      </c>
      <c r="J60" s="43">
        <v>16.788496510000002</v>
      </c>
      <c r="K60" s="36">
        <v>-6.6948717950000001</v>
      </c>
      <c r="L60" s="35">
        <v>26.804522070000001</v>
      </c>
      <c r="M60" s="50">
        <v>60.058714670000001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20.666666670000001</v>
      </c>
      <c r="F61" s="34">
        <v>13.75008534</v>
      </c>
      <c r="G61" s="44">
        <v>256.07136270000001</v>
      </c>
      <c r="H61" s="35">
        <v>-5.516666667</v>
      </c>
      <c r="I61" s="35">
        <v>14.424541290000001</v>
      </c>
      <c r="J61" s="43">
        <v>26.371153799999998</v>
      </c>
      <c r="K61" s="36">
        <v>-8.8666666670000005</v>
      </c>
      <c r="L61" s="35">
        <v>21.574297439999999</v>
      </c>
      <c r="M61" s="50">
        <v>53.604917800000003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15.641025640000001</v>
      </c>
      <c r="F62" s="34">
        <v>20.865008379999999</v>
      </c>
      <c r="G62" s="44">
        <v>267.74260670000001</v>
      </c>
      <c r="H62" s="35">
        <v>-4.2910256410000001</v>
      </c>
      <c r="I62" s="35">
        <v>20.68466613</v>
      </c>
      <c r="J62" s="43">
        <v>28.948865309999999</v>
      </c>
      <c r="K62" s="36">
        <v>-6.6910256410000004</v>
      </c>
      <c r="L62" s="35">
        <v>30.692299909999999</v>
      </c>
      <c r="M62" s="50">
        <v>61.888129030000002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21.051282050000001</v>
      </c>
      <c r="F63" s="34">
        <v>45.31171217</v>
      </c>
      <c r="G63" s="44">
        <v>162.84995979999999</v>
      </c>
      <c r="H63" s="35">
        <v>-5.4012820509999999</v>
      </c>
      <c r="I63" s="35">
        <v>26.337257579999999</v>
      </c>
      <c r="J63" s="43">
        <v>13.09811272</v>
      </c>
      <c r="K63" s="36">
        <v>-7.9512820509999997</v>
      </c>
      <c r="L63" s="35">
        <v>35.026848029999996</v>
      </c>
      <c r="M63" s="50">
        <v>42.235765520000001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14.589743589999999</v>
      </c>
      <c r="F64" s="34">
        <v>10.214834310000001</v>
      </c>
      <c r="G64" s="44">
        <v>331.33158129999998</v>
      </c>
      <c r="H64" s="35">
        <v>-5.5897435900000003</v>
      </c>
      <c r="I64" s="35">
        <v>16.976735590000001</v>
      </c>
      <c r="J64" s="43">
        <v>15.940677620000001</v>
      </c>
      <c r="K64" s="36">
        <v>-7.5397435899999996</v>
      </c>
      <c r="L64" s="35">
        <v>27.65356216</v>
      </c>
      <c r="M64" s="50">
        <v>43.09171036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21.435897440000002</v>
      </c>
      <c r="F65" s="34">
        <v>21.684717079999999</v>
      </c>
      <c r="G65" s="44">
        <v>225.95348720000001</v>
      </c>
      <c r="H65" s="35">
        <v>-5.9358974360000003</v>
      </c>
      <c r="I65" s="35">
        <v>17.458056450000001</v>
      </c>
      <c r="J65" s="43">
        <v>15.74500493</v>
      </c>
      <c r="K65" s="36">
        <v>-8.8858974360000005</v>
      </c>
      <c r="L65" s="35">
        <v>26.23756333</v>
      </c>
      <c r="M65" s="50">
        <v>47.135653980000001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13.23076923</v>
      </c>
      <c r="F66" s="34">
        <v>13.748245239999999</v>
      </c>
      <c r="G66" s="44">
        <v>380.72749040000002</v>
      </c>
      <c r="H66" s="35">
        <v>-4.8807692310000004</v>
      </c>
      <c r="I66" s="35">
        <v>23.789330960000001</v>
      </c>
      <c r="J66" s="43">
        <v>43.74661322</v>
      </c>
      <c r="K66" s="36">
        <v>-6.980769231</v>
      </c>
      <c r="L66" s="35">
        <v>35.491216180000002</v>
      </c>
      <c r="M66" s="50">
        <v>58.104278720000003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16.30769231</v>
      </c>
      <c r="F67" s="34">
        <v>12.10585829</v>
      </c>
      <c r="G67" s="44">
        <v>289.48871509999998</v>
      </c>
      <c r="H67" s="35">
        <v>-4.5076923080000002</v>
      </c>
      <c r="I67" s="35">
        <v>16.356144180000001</v>
      </c>
      <c r="J67" s="43">
        <v>20.677049790000002</v>
      </c>
      <c r="K67" s="36">
        <v>-7.307692308</v>
      </c>
      <c r="L67" s="35">
        <v>23.647807629999999</v>
      </c>
      <c r="M67" s="50">
        <v>56.389974770000002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23.333333329999999</v>
      </c>
      <c r="F68" s="34">
        <v>42.721776179999999</v>
      </c>
      <c r="G68" s="44">
        <v>120.35064389999999</v>
      </c>
      <c r="H68" s="35">
        <v>-5.1333333330000004</v>
      </c>
      <c r="I68" s="35">
        <v>24.119195189999999</v>
      </c>
      <c r="J68" s="43">
        <v>5.6206019190000003</v>
      </c>
      <c r="K68" s="36">
        <v>-7.6333333330000004</v>
      </c>
      <c r="L68" s="35">
        <v>31.66711037</v>
      </c>
      <c r="M68" s="50">
        <v>29.27269931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18.974358970000001</v>
      </c>
      <c r="F69" s="34">
        <v>14.2872314</v>
      </c>
      <c r="G69" s="44">
        <v>269.53571399999998</v>
      </c>
      <c r="H69" s="35">
        <v>-5.3243589739999999</v>
      </c>
      <c r="I69" s="35">
        <v>14.224297760000001</v>
      </c>
      <c r="J69" s="43">
        <v>23.706113899999998</v>
      </c>
      <c r="K69" s="36">
        <v>-8.2743589740000001</v>
      </c>
      <c r="L69" s="35">
        <v>22.264968830000001</v>
      </c>
      <c r="M69" s="50">
        <v>53.025664050000003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12.92307692</v>
      </c>
      <c r="F70" s="34">
        <v>11.00213246</v>
      </c>
      <c r="G70" s="44">
        <v>368.71307159999998</v>
      </c>
      <c r="H70" s="35">
        <v>-4.9730769229999998</v>
      </c>
      <c r="I70" s="35">
        <v>20.7677938</v>
      </c>
      <c r="J70" s="43">
        <v>31.521384640000001</v>
      </c>
      <c r="K70" s="36">
        <v>-7.0730769230000003</v>
      </c>
      <c r="L70" s="35">
        <v>31.902918960000001</v>
      </c>
      <c r="M70" s="50">
        <v>51.01208527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24.205128210000002</v>
      </c>
      <c r="F71" s="34">
        <v>33.632537599999999</v>
      </c>
      <c r="G71" s="44">
        <v>177.26095670000001</v>
      </c>
      <c r="H71" s="35">
        <v>-6.1051282049999998</v>
      </c>
      <c r="I71" s="35">
        <v>21.209772739999998</v>
      </c>
      <c r="J71" s="43">
        <v>17.16624084</v>
      </c>
      <c r="K71" s="36">
        <v>-8.7551282050000001</v>
      </c>
      <c r="L71" s="35">
        <v>32.618990570000001</v>
      </c>
      <c r="M71" s="50">
        <v>50.656679699999998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28.435897440000002</v>
      </c>
      <c r="F72" s="34">
        <v>21.48288707</v>
      </c>
      <c r="G72" s="44">
        <v>201.0928691</v>
      </c>
      <c r="H72" s="35">
        <v>-7.1358974359999996</v>
      </c>
      <c r="I72" s="35">
        <v>14.52654849</v>
      </c>
      <c r="J72" s="43">
        <v>16.754154419999999</v>
      </c>
      <c r="K72" s="36">
        <v>-9.4358974359999994</v>
      </c>
      <c r="L72" s="35">
        <v>25.61676026</v>
      </c>
      <c r="M72" s="50">
        <v>44.787795260000003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15.53846154</v>
      </c>
      <c r="F73" s="34">
        <v>10.56438436</v>
      </c>
      <c r="G73" s="44">
        <v>319.06339530000002</v>
      </c>
      <c r="H73" s="35">
        <v>-5.0884615379999998</v>
      </c>
      <c r="I73" s="35">
        <v>15.898441699999999</v>
      </c>
      <c r="J73" s="43">
        <v>20.832327809999999</v>
      </c>
      <c r="K73" s="36">
        <v>-7.538461538</v>
      </c>
      <c r="L73" s="35">
        <v>23.983668040000001</v>
      </c>
      <c r="M73" s="50">
        <v>52.052004189999998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24.435897440000002</v>
      </c>
      <c r="F74" s="34">
        <v>24.525320489999999</v>
      </c>
      <c r="G74" s="44">
        <v>217.8682196</v>
      </c>
      <c r="H74" s="35">
        <v>-6.3358974359999998</v>
      </c>
      <c r="I74" s="35">
        <v>18.598206080000001</v>
      </c>
      <c r="J74" s="43">
        <v>12.98477198</v>
      </c>
      <c r="K74" s="36">
        <v>-9.7858974360000008</v>
      </c>
      <c r="L74" s="35">
        <v>27.426783790000002</v>
      </c>
      <c r="M74" s="50">
        <v>47.858669450000001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17.179487179999999</v>
      </c>
      <c r="F75" s="34">
        <v>26.88839145</v>
      </c>
      <c r="G75" s="44">
        <v>244.8549046</v>
      </c>
      <c r="H75" s="35">
        <v>-4.9294871789999997</v>
      </c>
      <c r="I75" s="35">
        <v>21.063057189999999</v>
      </c>
      <c r="J75" s="43">
        <v>22.865032209999999</v>
      </c>
      <c r="K75" s="36">
        <v>-7.579487179</v>
      </c>
      <c r="L75" s="35">
        <v>31.04095998</v>
      </c>
      <c r="M75" s="50">
        <v>60.555831820000002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19.410256409999999</v>
      </c>
      <c r="F76" s="34">
        <v>32.5775103</v>
      </c>
      <c r="G76" s="44">
        <v>201.03306689999999</v>
      </c>
      <c r="H76" s="35">
        <v>-5.2102564100000004</v>
      </c>
      <c r="I76" s="35">
        <v>21.95164467</v>
      </c>
      <c r="J76" s="43">
        <v>18.251903550000002</v>
      </c>
      <c r="K76" s="36">
        <v>-7.8602564099999999</v>
      </c>
      <c r="L76" s="35">
        <v>33.763761870000003</v>
      </c>
      <c r="M76" s="50">
        <v>60.744356750000001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27.15384615</v>
      </c>
      <c r="F77" s="34">
        <v>22.644929149999999</v>
      </c>
      <c r="G77" s="44">
        <v>209.139185</v>
      </c>
      <c r="H77" s="35">
        <v>-6.9538461539999998</v>
      </c>
      <c r="I77" s="35">
        <v>15.526548549999999</v>
      </c>
      <c r="J77" s="43">
        <v>17.849370669999999</v>
      </c>
      <c r="K77" s="36">
        <v>-8.9538461540000007</v>
      </c>
      <c r="L77" s="35">
        <v>25.26936538</v>
      </c>
      <c r="M77" s="50">
        <v>42.020475769999997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17.69230769</v>
      </c>
      <c r="F78" s="34">
        <v>15.887340249999999</v>
      </c>
      <c r="G78" s="44">
        <v>272.91803049999999</v>
      </c>
      <c r="H78" s="35">
        <v>-5.2923076919999996</v>
      </c>
      <c r="I78" s="35">
        <v>16.459354789999999</v>
      </c>
      <c r="J78" s="43">
        <v>25.507209240000002</v>
      </c>
      <c r="K78" s="36">
        <v>-8.1423076919999993</v>
      </c>
      <c r="L78" s="35">
        <v>24.540369800000001</v>
      </c>
      <c r="M78" s="50">
        <v>49.590440469999997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17.051282050000001</v>
      </c>
      <c r="F79" s="34">
        <v>32.615218329999998</v>
      </c>
      <c r="G79" s="44">
        <v>228.94965619999999</v>
      </c>
      <c r="H79" s="35">
        <v>-4.4512820509999997</v>
      </c>
      <c r="I79" s="35">
        <v>24.46214621</v>
      </c>
      <c r="J79" s="43">
        <v>18.227213639999999</v>
      </c>
      <c r="K79" s="36">
        <v>-6.8012820510000003</v>
      </c>
      <c r="L79" s="35">
        <v>36.164813250000002</v>
      </c>
      <c r="M79" s="50">
        <v>57.334136690000001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30.23076923</v>
      </c>
      <c r="F80" s="34">
        <v>20.804079590000001</v>
      </c>
      <c r="G80" s="44">
        <v>174.0093554</v>
      </c>
      <c r="H80" s="35">
        <v>-6.8307692309999997</v>
      </c>
      <c r="I80" s="35">
        <v>12.98072885</v>
      </c>
      <c r="J80" s="43">
        <v>19.149045279999999</v>
      </c>
      <c r="K80" s="36">
        <v>-8.980769231</v>
      </c>
      <c r="L80" s="35">
        <v>25.078889589999999</v>
      </c>
      <c r="M80" s="50">
        <v>46.051874099999999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15.84615385</v>
      </c>
      <c r="F81" s="34">
        <v>24.57399109</v>
      </c>
      <c r="G81" s="44">
        <v>256.17555620000002</v>
      </c>
      <c r="H81" s="35">
        <v>-4.7461538460000003</v>
      </c>
      <c r="I81" s="35">
        <v>21.896329609999999</v>
      </c>
      <c r="J81" s="43">
        <v>33.396340629999997</v>
      </c>
      <c r="K81" s="36">
        <v>-6.846153846</v>
      </c>
      <c r="L81" s="35">
        <v>32.34613573</v>
      </c>
      <c r="M81" s="50">
        <v>58.948335550000003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21.61538462</v>
      </c>
      <c r="F82" s="34">
        <v>15.971799799999999</v>
      </c>
      <c r="G82" s="44">
        <v>240.32446289999999</v>
      </c>
      <c r="H82" s="35">
        <v>-6.0653846150000001</v>
      </c>
      <c r="I82" s="35">
        <v>14.25950046</v>
      </c>
      <c r="J82" s="43">
        <v>22.806529699999999</v>
      </c>
      <c r="K82" s="36">
        <v>-8.8153846149999993</v>
      </c>
      <c r="L82" s="35">
        <v>22.275234180000002</v>
      </c>
      <c r="M82" s="50">
        <v>53.479378560000001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16.76923077</v>
      </c>
      <c r="F83" s="34">
        <v>24.458223490000002</v>
      </c>
      <c r="G83" s="44">
        <v>236.8972747</v>
      </c>
      <c r="H83" s="35">
        <v>-4.4692307690000002</v>
      </c>
      <c r="I83" s="35">
        <v>21.088005679999998</v>
      </c>
      <c r="J83" s="43">
        <v>28.998271979999998</v>
      </c>
      <c r="K83" s="36">
        <v>-6.9692307690000002</v>
      </c>
      <c r="L83" s="35">
        <v>30.64704356</v>
      </c>
      <c r="M83" s="50">
        <v>60.219429249999997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18.025641029999999</v>
      </c>
      <c r="F84" s="34">
        <v>16.667878760000001</v>
      </c>
      <c r="G84" s="44">
        <v>257.48577829999999</v>
      </c>
      <c r="H84" s="35">
        <v>-5.1756410260000001</v>
      </c>
      <c r="I84" s="35">
        <v>17.27660719</v>
      </c>
      <c r="J84" s="43">
        <v>26.374664429999999</v>
      </c>
      <c r="K84" s="36">
        <v>-8.1756410259999992</v>
      </c>
      <c r="L84" s="35">
        <v>25.06255604</v>
      </c>
      <c r="M84" s="50">
        <v>54.321941889999998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25.256410259999999</v>
      </c>
      <c r="F85" s="34">
        <v>24.47978303</v>
      </c>
      <c r="G85" s="44">
        <v>203.94164259999999</v>
      </c>
      <c r="H85" s="35">
        <v>-6.5064102559999997</v>
      </c>
      <c r="I85" s="35">
        <v>17.700701550000002</v>
      </c>
      <c r="J85" s="43">
        <v>15.002717029999999</v>
      </c>
      <c r="K85" s="36">
        <v>-9.6564102559999991</v>
      </c>
      <c r="L85" s="35">
        <v>26.952114510000001</v>
      </c>
      <c r="M85" s="50">
        <v>43.804099119999997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21.641025639999999</v>
      </c>
      <c r="F86" s="34">
        <v>30.502373519999999</v>
      </c>
      <c r="G86" s="44">
        <v>200.0774759</v>
      </c>
      <c r="H86" s="35">
        <v>-5.5910256409999999</v>
      </c>
      <c r="I86" s="35">
        <v>21.032507880000001</v>
      </c>
      <c r="J86" s="43">
        <v>21.401282670000001</v>
      </c>
      <c r="K86" s="36">
        <v>-8.5410256409999992</v>
      </c>
      <c r="L86" s="35">
        <v>31.874689180000001</v>
      </c>
      <c r="M86" s="50">
        <v>61.751680999999998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20.564102559999998</v>
      </c>
      <c r="F87" s="34">
        <v>23.645102430000001</v>
      </c>
      <c r="G87" s="44">
        <v>219.57904690000001</v>
      </c>
      <c r="H87" s="35">
        <v>-5.6141025640000004</v>
      </c>
      <c r="I87" s="35">
        <v>19.279377530000001</v>
      </c>
      <c r="J87" s="43">
        <v>19.195840130000001</v>
      </c>
      <c r="K87" s="36">
        <v>-8.3641025639999995</v>
      </c>
      <c r="L87" s="35">
        <v>27.607094459999999</v>
      </c>
      <c r="M87" s="50">
        <v>59.482658839999999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16.128205130000001</v>
      </c>
      <c r="F88" s="34">
        <v>22.136233059999999</v>
      </c>
      <c r="G88" s="44">
        <v>257.61615690000002</v>
      </c>
      <c r="H88" s="35">
        <v>-4.6282051280000003</v>
      </c>
      <c r="I88" s="35">
        <v>20.361277659999999</v>
      </c>
      <c r="J88" s="43">
        <v>24.35271135</v>
      </c>
      <c r="K88" s="36">
        <v>-7.3282051279999996</v>
      </c>
      <c r="L88" s="35">
        <v>29.54514511</v>
      </c>
      <c r="M88" s="50">
        <v>63.463614159999999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26.871794869999999</v>
      </c>
      <c r="F89" s="34">
        <v>31.700466500000001</v>
      </c>
      <c r="G89" s="44">
        <v>151.27971890000001</v>
      </c>
      <c r="H89" s="35">
        <v>-6.2717948720000001</v>
      </c>
      <c r="I89" s="35">
        <v>19.31934961</v>
      </c>
      <c r="J89" s="43">
        <v>19.448871950000001</v>
      </c>
      <c r="K89" s="36">
        <v>-8.8217948719999999</v>
      </c>
      <c r="L89" s="35">
        <v>30.026732670000001</v>
      </c>
      <c r="M89" s="50">
        <v>38.592842320000003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13.717948720000001</v>
      </c>
      <c r="F90" s="34">
        <v>21.6992479</v>
      </c>
      <c r="G90" s="44">
        <v>273.13889499999999</v>
      </c>
      <c r="H90" s="35">
        <v>-4.9179487179999999</v>
      </c>
      <c r="I90" s="35">
        <v>22.04040388</v>
      </c>
      <c r="J90" s="43">
        <v>27.739181680000002</v>
      </c>
      <c r="K90" s="36">
        <v>-6.6679487179999999</v>
      </c>
      <c r="L90" s="35">
        <v>32.594028889999997</v>
      </c>
      <c r="M90" s="50">
        <v>63.125950230000001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21.179487179999999</v>
      </c>
      <c r="F91" s="34">
        <v>46.824703120000002</v>
      </c>
      <c r="G91" s="44">
        <v>143.21538960000001</v>
      </c>
      <c r="H91" s="35">
        <v>-5.3794871789999998</v>
      </c>
      <c r="I91" s="35">
        <v>26.342337990000001</v>
      </c>
      <c r="J91" s="43">
        <v>9.6243665099999998</v>
      </c>
      <c r="K91" s="36">
        <v>-8.0794871789999991</v>
      </c>
      <c r="L91" s="35">
        <v>34.64550534</v>
      </c>
      <c r="M91" s="50">
        <v>33.815390960000002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15.743589740000001</v>
      </c>
      <c r="F92" s="34">
        <v>13.381050399999999</v>
      </c>
      <c r="G92" s="44">
        <v>299.3476685</v>
      </c>
      <c r="H92" s="35">
        <v>-4.6935897439999996</v>
      </c>
      <c r="I92" s="35">
        <v>16.315883150000001</v>
      </c>
      <c r="J92" s="43">
        <v>26.28401405</v>
      </c>
      <c r="K92" s="36">
        <v>-7.8935897439999998</v>
      </c>
      <c r="L92" s="35">
        <v>24.65490789</v>
      </c>
      <c r="M92" s="50">
        <v>50.515860480000001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26.820512820000001</v>
      </c>
      <c r="F93" s="34">
        <v>24.61333402</v>
      </c>
      <c r="G93" s="44">
        <v>178.8323134</v>
      </c>
      <c r="H93" s="35">
        <v>-6.8705128210000002</v>
      </c>
      <c r="I93" s="35">
        <v>16.02155205</v>
      </c>
      <c r="J93" s="43">
        <v>16.371501080000002</v>
      </c>
      <c r="K93" s="36">
        <v>-9.5205128210000005</v>
      </c>
      <c r="L93" s="35">
        <v>26.90687586</v>
      </c>
      <c r="M93" s="50">
        <v>42.016552179999998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29.717948719999999</v>
      </c>
      <c r="F94" s="34">
        <v>16.382923130000002</v>
      </c>
      <c r="G94" s="44">
        <v>146.69790889999999</v>
      </c>
      <c r="H94" s="35">
        <v>-6.7179487179999997</v>
      </c>
      <c r="I94" s="35">
        <v>11.685674000000001</v>
      </c>
      <c r="J94" s="43">
        <v>19.386173100000001</v>
      </c>
      <c r="K94" s="36">
        <v>-8.6179487179999992</v>
      </c>
      <c r="L94" s="35">
        <v>21.0535326</v>
      </c>
      <c r="M94" s="50">
        <v>37.489258370000002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25.025641029999999</v>
      </c>
      <c r="F95" s="34">
        <v>22.807605599999999</v>
      </c>
      <c r="G95" s="44">
        <v>215.61623660000001</v>
      </c>
      <c r="H95" s="35">
        <v>-6.1256410260000003</v>
      </c>
      <c r="I95" s="35">
        <v>16.092800669999999</v>
      </c>
      <c r="J95" s="43">
        <v>15.2994115</v>
      </c>
      <c r="K95" s="36">
        <v>-9.2256410259999999</v>
      </c>
      <c r="L95" s="35">
        <v>25.282658820000002</v>
      </c>
      <c r="M95" s="50">
        <v>43.906950670000001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16.282051280000001</v>
      </c>
      <c r="F96" s="34">
        <v>34.570488609999998</v>
      </c>
      <c r="G96" s="44">
        <v>225.31552719999999</v>
      </c>
      <c r="H96" s="35">
        <v>-4.1820512819999998</v>
      </c>
      <c r="I96" s="35">
        <v>23.524922119999999</v>
      </c>
      <c r="J96" s="43">
        <v>21.293341659999999</v>
      </c>
      <c r="K96" s="36">
        <v>-6.8820512819999999</v>
      </c>
      <c r="L96" s="35">
        <v>35.807626759999998</v>
      </c>
      <c r="M96" s="50">
        <v>63.304989310000003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24.69230769</v>
      </c>
      <c r="F97" s="34">
        <v>44.98320932</v>
      </c>
      <c r="G97" s="44">
        <v>112.3868999</v>
      </c>
      <c r="H97" s="35">
        <v>-5.2423076919999998</v>
      </c>
      <c r="I97" s="35">
        <v>23.923148260000001</v>
      </c>
      <c r="J97" s="43">
        <v>6.1339625309999999</v>
      </c>
      <c r="K97" s="36">
        <v>-7.8923076920000002</v>
      </c>
      <c r="L97" s="35">
        <v>33.462079250000002</v>
      </c>
      <c r="M97" s="50">
        <v>29.823804599999999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21.820512820000001</v>
      </c>
      <c r="F98" s="34">
        <v>45.03360558</v>
      </c>
      <c r="G98" s="44">
        <v>131.28128509999999</v>
      </c>
      <c r="H98" s="35">
        <v>-5.4705128209999998</v>
      </c>
      <c r="I98" s="35">
        <v>25.765814880000001</v>
      </c>
      <c r="J98" s="43">
        <v>8.2550070370000004</v>
      </c>
      <c r="K98" s="36">
        <v>-8.4205128210000009</v>
      </c>
      <c r="L98" s="35">
        <v>32.89009686</v>
      </c>
      <c r="M98" s="50">
        <v>31.436699699999998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12.282051279999999</v>
      </c>
      <c r="F99" s="34">
        <v>28.163227030000002</v>
      </c>
      <c r="G99" s="44">
        <v>286.88805159999998</v>
      </c>
      <c r="H99" s="35">
        <v>-4.1320512819999999</v>
      </c>
      <c r="I99" s="35">
        <v>26.60098825</v>
      </c>
      <c r="J99" s="43">
        <v>32.189817189999999</v>
      </c>
      <c r="K99" s="36">
        <v>-5.6820512819999998</v>
      </c>
      <c r="L99" s="35">
        <v>38.102250050000002</v>
      </c>
      <c r="M99" s="50">
        <v>56.900638579999999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29.025641029999999</v>
      </c>
      <c r="F100" s="34">
        <v>20.223792929999998</v>
      </c>
      <c r="G100" s="44">
        <v>158.52205259999999</v>
      </c>
      <c r="H100" s="35">
        <v>-6.6756410260000001</v>
      </c>
      <c r="I100" s="35">
        <v>13.34669457</v>
      </c>
      <c r="J100" s="43">
        <v>19.276124899999999</v>
      </c>
      <c r="K100" s="36">
        <v>-9.0256410260000006</v>
      </c>
      <c r="L100" s="35">
        <v>23.76627045</v>
      </c>
      <c r="M100" s="50">
        <v>40.874003160000001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24.025641029999999</v>
      </c>
      <c r="F101" s="34">
        <v>26.461022159999999</v>
      </c>
      <c r="G101" s="44">
        <v>181.2680885</v>
      </c>
      <c r="H101" s="35">
        <v>-6.1256410260000003</v>
      </c>
      <c r="I101" s="35">
        <v>18.128159839999999</v>
      </c>
      <c r="J101" s="43">
        <v>17.897923949999999</v>
      </c>
      <c r="K101" s="36">
        <v>-9.1256410260000003</v>
      </c>
      <c r="L101" s="35">
        <v>27.80118268</v>
      </c>
      <c r="M101" s="50">
        <v>44.737114200000001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16.641025639999999</v>
      </c>
      <c r="F102" s="34">
        <v>13.090141300000001</v>
      </c>
      <c r="G102" s="44">
        <v>294.78270750000001</v>
      </c>
      <c r="H102" s="35">
        <v>-5.0910256409999999</v>
      </c>
      <c r="I102" s="35">
        <v>16.190724660000001</v>
      </c>
      <c r="J102" s="43">
        <v>26.65058698</v>
      </c>
      <c r="K102" s="36">
        <v>-8.2410256410000002</v>
      </c>
      <c r="L102" s="35">
        <v>24.29044275</v>
      </c>
      <c r="M102" s="50">
        <v>50.679898340000001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28.641025639999999</v>
      </c>
      <c r="F103" s="35">
        <v>23.843155150000001</v>
      </c>
      <c r="G103" s="18">
        <v>137.41704110000001</v>
      </c>
      <c r="H103" s="47">
        <v>-6.0910256409999999</v>
      </c>
      <c r="I103" s="48">
        <v>14.83870005</v>
      </c>
      <c r="J103" s="49">
        <v>14.87012277</v>
      </c>
      <c r="K103" s="47">
        <v>-8.6910256409999995</v>
      </c>
      <c r="L103" s="48">
        <v>24.949517579999998</v>
      </c>
      <c r="M103" s="51">
        <v>34.000848730000001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19.794871789999998</v>
      </c>
      <c r="F104" s="46">
        <v>18.933911200000001</v>
      </c>
      <c r="G104" s="45">
        <v>242.14476049999999</v>
      </c>
      <c r="H104" s="47">
        <v>-5.6448717950000002</v>
      </c>
      <c r="I104" s="48">
        <v>16.886260920000002</v>
      </c>
      <c r="J104" s="49">
        <v>26.967861840000001</v>
      </c>
      <c r="K104" s="47">
        <v>-8.4948717949999999</v>
      </c>
      <c r="L104" s="48">
        <v>25.155328780000001</v>
      </c>
      <c r="M104" s="51">
        <v>60.854366800000001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28.76923077</v>
      </c>
      <c r="F105" s="46">
        <v>27.650526679999999</v>
      </c>
      <c r="G105" s="45">
        <v>137.0727819</v>
      </c>
      <c r="H105" s="47">
        <v>-6.1192307689999996</v>
      </c>
      <c r="I105" s="48">
        <v>17.34793638</v>
      </c>
      <c r="J105" s="49">
        <v>15.1517005</v>
      </c>
      <c r="K105" s="47">
        <v>-8.7192307689999993</v>
      </c>
      <c r="L105" s="48">
        <v>27.09190143</v>
      </c>
      <c r="M105" s="51">
        <v>33.639889050000001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13.56410256</v>
      </c>
      <c r="F106" s="46">
        <v>13.36083955</v>
      </c>
      <c r="G106" s="45">
        <v>355.98913929999998</v>
      </c>
      <c r="H106" s="47">
        <v>-4.9641025640000001</v>
      </c>
      <c r="I106" s="48">
        <v>22.032321459999999</v>
      </c>
      <c r="J106" s="49">
        <v>33.02920967</v>
      </c>
      <c r="K106" s="47">
        <v>-7.2141025640000001</v>
      </c>
      <c r="L106" s="48">
        <v>33.372131830000001</v>
      </c>
      <c r="M106" s="51">
        <v>60.475933419999997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14.051282049999999</v>
      </c>
      <c r="F107" s="46">
        <v>12.115857</v>
      </c>
      <c r="G107" s="45">
        <v>341.12019980000002</v>
      </c>
      <c r="H107" s="47">
        <v>-5.8512820510000001</v>
      </c>
      <c r="I107" s="48">
        <v>19.149582599999999</v>
      </c>
      <c r="J107" s="49">
        <v>24.495618759999999</v>
      </c>
      <c r="K107" s="47">
        <v>-7.7012820509999997</v>
      </c>
      <c r="L107" s="48">
        <v>30.421617529999999</v>
      </c>
      <c r="M107" s="51">
        <v>51.317763139999997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14.46153846</v>
      </c>
      <c r="F108" s="46">
        <v>10.87067115</v>
      </c>
      <c r="G108" s="45">
        <v>303.7075107</v>
      </c>
      <c r="H108" s="47">
        <v>-5.3115384619999997</v>
      </c>
      <c r="I108" s="48">
        <v>16.11494458</v>
      </c>
      <c r="J108" s="49">
        <v>17.714189900000001</v>
      </c>
      <c r="K108" s="47">
        <v>-7.3615384620000004</v>
      </c>
      <c r="L108" s="48">
        <v>23.979862619999999</v>
      </c>
      <c r="M108" s="51">
        <v>44.771778230000002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2F76907-BEC7-463F-82BD-65EFBA3636DD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A60CCBAA-6A3C-41B9-9EA5-686212D9E554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6F3277D5-B383-4960-8BD9-1602A6A64A92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E25DB1A2-D108-4FA5-A845-611BA539D4FB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43D6C3AB-BB6F-4528-8E69-A9D1797085B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7AC6CCC9-5B59-4699-A04F-ACD1171488DD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6CD325AD-022D-42FB-86E5-D0CD19540AAA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6A4A388F-16D3-4EA0-BE94-62D19870A995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ABE10E0D-B668-4234-8C2F-C68A2160337F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DAA826CB-FCEA-4430-A501-57422D944151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FC69CDD8-4085-451B-81EC-E64A7AEB6EBE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6E2BC295-4DA1-4A30-9FB1-404A15102F0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24.775460108033762</v>
      </c>
      <c r="F3" s="34">
        <f t="shared" si="0"/>
        <v>25.309520794431656</v>
      </c>
      <c r="G3" s="53">
        <f t="shared" si="0"/>
        <v>193.2805330543944</v>
      </c>
      <c r="H3" s="34">
        <f t="shared" si="0"/>
        <v>-1.0253364426955616</v>
      </c>
      <c r="I3" s="34">
        <f t="shared" si="0"/>
        <v>7.2371727712525944</v>
      </c>
      <c r="J3" s="52">
        <f t="shared" si="0"/>
        <v>-9.5433349360562421</v>
      </c>
      <c r="K3" s="34">
        <f t="shared" si="0"/>
        <v>-5.4837376627065515</v>
      </c>
      <c r="L3" s="34">
        <f t="shared" si="0"/>
        <v>18.192934093553234</v>
      </c>
      <c r="M3" s="52">
        <f t="shared" si="0"/>
        <v>18.379806862649215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15.46153846</v>
      </c>
      <c r="F4" s="34">
        <v>13.08531668</v>
      </c>
      <c r="G4" s="44">
        <v>334.84274879999998</v>
      </c>
      <c r="H4" s="35">
        <v>-1.661538462</v>
      </c>
      <c r="I4" s="35">
        <v>4.1780828819999997E-2</v>
      </c>
      <c r="J4" s="43">
        <v>5.0017393659999998</v>
      </c>
      <c r="K4" s="36">
        <v>-6.461538462</v>
      </c>
      <c r="L4" s="35">
        <v>5.9265009639999997</v>
      </c>
      <c r="M4" s="50">
        <v>55.166941039999998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16.15384615</v>
      </c>
      <c r="F5" s="34">
        <v>12.732825500000001</v>
      </c>
      <c r="G5" s="44">
        <v>307.61169100000001</v>
      </c>
      <c r="H5" s="35">
        <v>-1.353846154</v>
      </c>
      <c r="I5" s="35">
        <v>0.67518431590000005</v>
      </c>
      <c r="J5" s="43">
        <v>2.3639794479999998</v>
      </c>
      <c r="K5" s="36">
        <v>-6.5538461540000004</v>
      </c>
      <c r="L5" s="35">
        <v>6.2101280870000002</v>
      </c>
      <c r="M5" s="50">
        <v>45.885387969999996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17.641025639999999</v>
      </c>
      <c r="F6" s="34">
        <v>13.55321552</v>
      </c>
      <c r="G6" s="44">
        <v>279.49008520000001</v>
      </c>
      <c r="H6" s="35">
        <v>-1.241025641</v>
      </c>
      <c r="I6" s="35">
        <v>4.5185171009999996</v>
      </c>
      <c r="J6" s="43">
        <v>-5.9590314600000003</v>
      </c>
      <c r="K6" s="36">
        <v>-6.5910256409999999</v>
      </c>
      <c r="L6" s="35">
        <v>7.5629883639999997</v>
      </c>
      <c r="M6" s="50">
        <v>13.839132790000001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17.07692308</v>
      </c>
      <c r="F7" s="34">
        <v>42.23301232</v>
      </c>
      <c r="G7" s="44">
        <v>224.61225490000001</v>
      </c>
      <c r="H7" s="35">
        <v>-0.37692307689999999</v>
      </c>
      <c r="I7" s="35">
        <v>11.601394150000001</v>
      </c>
      <c r="J7" s="43">
        <v>-5.6625964379999996</v>
      </c>
      <c r="K7" s="36">
        <v>-5.2269230770000004</v>
      </c>
      <c r="L7" s="35">
        <v>24.478072900000001</v>
      </c>
      <c r="M7" s="50">
        <v>32.628240939999998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21.46153846</v>
      </c>
      <c r="F8" s="34">
        <v>28.979983399999998</v>
      </c>
      <c r="G8" s="44">
        <v>211.723071</v>
      </c>
      <c r="H8" s="35">
        <v>-0.66153846149999995</v>
      </c>
      <c r="I8" s="35">
        <v>8.5465666040000006</v>
      </c>
      <c r="J8" s="43">
        <v>-14.959023180000001</v>
      </c>
      <c r="K8" s="36">
        <v>-6.4115384620000002</v>
      </c>
      <c r="L8" s="35">
        <v>21.126017399999999</v>
      </c>
      <c r="M8" s="50">
        <v>18.875493129999999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15.743589740000001</v>
      </c>
      <c r="F9" s="34">
        <v>13.740215299999999</v>
      </c>
      <c r="G9" s="44">
        <v>351.28567559999999</v>
      </c>
      <c r="H9" s="35">
        <v>-1.593589744</v>
      </c>
      <c r="I9" s="35">
        <v>-0.77648391719999998</v>
      </c>
      <c r="J9" s="43">
        <v>-0.74231546930000003</v>
      </c>
      <c r="K9" s="36">
        <v>-7.1435897439999998</v>
      </c>
      <c r="L9" s="35">
        <v>5.4378108980000004</v>
      </c>
      <c r="M9" s="50">
        <v>56.398382570000003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20.820512820000001</v>
      </c>
      <c r="F10" s="34">
        <v>13.58440512</v>
      </c>
      <c r="G10" s="44">
        <v>272.37298959999998</v>
      </c>
      <c r="H10" s="35">
        <v>-1.470512821</v>
      </c>
      <c r="I10" s="35">
        <v>5.3224823189999997</v>
      </c>
      <c r="J10" s="43">
        <v>-8.4162949519999994</v>
      </c>
      <c r="K10" s="36">
        <v>-6.9705128209999998</v>
      </c>
      <c r="L10" s="35">
        <v>8.1088368610000003</v>
      </c>
      <c r="M10" s="50">
        <v>7.3225140350000002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15.87179487</v>
      </c>
      <c r="F11" s="34">
        <v>19.674404389999999</v>
      </c>
      <c r="G11" s="44">
        <v>273.03471050000002</v>
      </c>
      <c r="H11" s="35">
        <v>-0.2717948718</v>
      </c>
      <c r="I11" s="35">
        <v>4.3847453529999996</v>
      </c>
      <c r="J11" s="43">
        <v>2.378231129</v>
      </c>
      <c r="K11" s="36">
        <v>-5.2217948720000003</v>
      </c>
      <c r="L11" s="35">
        <v>11.159498729999999</v>
      </c>
      <c r="M11" s="50">
        <v>41.56733775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17.589743590000001</v>
      </c>
      <c r="F12" s="34">
        <v>16.00768407</v>
      </c>
      <c r="G12" s="44">
        <v>268.44604190000001</v>
      </c>
      <c r="H12" s="35">
        <v>-0.18974358969999999</v>
      </c>
      <c r="I12" s="35">
        <v>4.3056899709999996</v>
      </c>
      <c r="J12" s="43">
        <v>-2.2786759540000001</v>
      </c>
      <c r="K12" s="36">
        <v>-5.2397435899999998</v>
      </c>
      <c r="L12" s="35">
        <v>10.13980443</v>
      </c>
      <c r="M12" s="50">
        <v>34.361015829999999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14.66666667</v>
      </c>
      <c r="F13" s="34">
        <v>20.289615000000001</v>
      </c>
      <c r="G13" s="44">
        <v>331.7096712</v>
      </c>
      <c r="H13" s="35">
        <v>-1.316666667</v>
      </c>
      <c r="I13" s="35">
        <v>2.4990801490000001</v>
      </c>
      <c r="J13" s="43">
        <v>-2.3117458169999998</v>
      </c>
      <c r="K13" s="36">
        <v>-5.6166666669999996</v>
      </c>
      <c r="L13" s="35">
        <v>10.503377220000001</v>
      </c>
      <c r="M13" s="50">
        <v>39.669604880000001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13.76923077</v>
      </c>
      <c r="F14" s="34">
        <v>12.378148149999999</v>
      </c>
      <c r="G14" s="44">
        <v>375.44327010000001</v>
      </c>
      <c r="H14" s="35">
        <v>-2.019230769</v>
      </c>
      <c r="I14" s="35">
        <v>-1.3427784700000001</v>
      </c>
      <c r="J14" s="43">
        <v>-23.728464679999998</v>
      </c>
      <c r="K14" s="36">
        <v>-6.4692307690000002</v>
      </c>
      <c r="L14" s="35">
        <v>3.905713199</v>
      </c>
      <c r="M14" s="50">
        <v>37.070311439999998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33.07692308</v>
      </c>
      <c r="F15" s="34">
        <v>14.737819869999999</v>
      </c>
      <c r="G15" s="44">
        <v>150.57954240000001</v>
      </c>
      <c r="H15" s="35">
        <v>-2.1769230770000001</v>
      </c>
      <c r="I15" s="35">
        <v>6.258191676</v>
      </c>
      <c r="J15" s="43">
        <v>-5.3398089290000001</v>
      </c>
      <c r="K15" s="36">
        <v>-5.6269230769999998</v>
      </c>
      <c r="L15" s="35">
        <v>14.54086437</v>
      </c>
      <c r="M15" s="50">
        <v>10.33389303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23.179487179999999</v>
      </c>
      <c r="F16" s="34">
        <v>39.584920490000002</v>
      </c>
      <c r="G16" s="44">
        <v>168.49916020000001</v>
      </c>
      <c r="H16" s="35">
        <v>-0.67948717950000004</v>
      </c>
      <c r="I16" s="35">
        <v>8.7045024019999993</v>
      </c>
      <c r="J16" s="43">
        <v>-5.8024509579999997</v>
      </c>
      <c r="K16" s="36">
        <v>-5.329487179</v>
      </c>
      <c r="L16" s="35">
        <v>25.025677120000001</v>
      </c>
      <c r="M16" s="50">
        <v>22.283252950000001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19.871794869999999</v>
      </c>
      <c r="F17" s="34">
        <v>21.825496229999999</v>
      </c>
      <c r="G17" s="44">
        <v>238.86752770000001</v>
      </c>
      <c r="H17" s="35">
        <v>-0.72179487180000002</v>
      </c>
      <c r="I17" s="35">
        <v>8.0669975869999995</v>
      </c>
      <c r="J17" s="43">
        <v>-17.6937943</v>
      </c>
      <c r="K17" s="36">
        <v>-5.7717948720000001</v>
      </c>
      <c r="L17" s="35">
        <v>16.74748598</v>
      </c>
      <c r="M17" s="50">
        <v>2.7334375610000001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22.051282050000001</v>
      </c>
      <c r="F18" s="34">
        <v>18.539071010000001</v>
      </c>
      <c r="G18" s="44">
        <v>228.27542600000001</v>
      </c>
      <c r="H18" s="35">
        <v>-0.4012820513</v>
      </c>
      <c r="I18" s="35">
        <v>5.7953926820000001</v>
      </c>
      <c r="J18" s="43">
        <v>-20.506442209999999</v>
      </c>
      <c r="K18" s="36">
        <v>-6.4512820509999997</v>
      </c>
      <c r="L18" s="35">
        <v>14.2654063</v>
      </c>
      <c r="M18" s="50">
        <v>4.6612985870000001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16.794871789999998</v>
      </c>
      <c r="F19" s="34">
        <v>10.47000631</v>
      </c>
      <c r="G19" s="44">
        <v>297.3015163</v>
      </c>
      <c r="H19" s="35">
        <v>-0.89487179490000002</v>
      </c>
      <c r="I19" s="35">
        <v>1.030544058</v>
      </c>
      <c r="J19" s="43">
        <v>1.6533245240000001</v>
      </c>
      <c r="K19" s="36">
        <v>-5.9948717949999999</v>
      </c>
      <c r="L19" s="35">
        <v>6.6129802389999996</v>
      </c>
      <c r="M19" s="50">
        <v>38.346919040000003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18.53846154</v>
      </c>
      <c r="F20" s="34">
        <v>43.320154870000003</v>
      </c>
      <c r="G20" s="44">
        <v>184.82767089999999</v>
      </c>
      <c r="H20" s="35">
        <v>-8.8461538460000003E-2</v>
      </c>
      <c r="I20" s="35">
        <v>12.01478451</v>
      </c>
      <c r="J20" s="43">
        <v>-4.7038070139999997</v>
      </c>
      <c r="K20" s="36">
        <v>-5.2384615380000001</v>
      </c>
      <c r="L20" s="35">
        <v>26.335936910000001</v>
      </c>
      <c r="M20" s="50">
        <v>29.527499859999999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13.820512819999999</v>
      </c>
      <c r="F21" s="34">
        <v>26.433253310000001</v>
      </c>
      <c r="G21" s="44">
        <v>293.83986429999999</v>
      </c>
      <c r="H21" s="35">
        <v>-1.220512821</v>
      </c>
      <c r="I21" s="35">
        <v>4.5489864100000004</v>
      </c>
      <c r="J21" s="43">
        <v>1.2733318950000001</v>
      </c>
      <c r="K21" s="36">
        <v>-5.3205128210000003</v>
      </c>
      <c r="L21" s="35">
        <v>13.349456569999999</v>
      </c>
      <c r="M21" s="50">
        <v>37.071065230000002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14.487179490000001</v>
      </c>
      <c r="F22" s="34">
        <v>12.640708679999999</v>
      </c>
      <c r="G22" s="44">
        <v>367.38816969999999</v>
      </c>
      <c r="H22" s="35">
        <v>-2.4371794869999999</v>
      </c>
      <c r="I22" s="35">
        <v>-1.188936752</v>
      </c>
      <c r="J22" s="43">
        <v>-14.61399432</v>
      </c>
      <c r="K22" s="36">
        <v>-6.5371794870000004</v>
      </c>
      <c r="L22" s="35">
        <v>4.5299089019999998</v>
      </c>
      <c r="M22" s="50">
        <v>45.621712729999999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33.61538462</v>
      </c>
      <c r="F23" s="34">
        <v>18.64956484</v>
      </c>
      <c r="G23" s="44">
        <v>177.79617089999999</v>
      </c>
      <c r="H23" s="35">
        <v>-1.865384615</v>
      </c>
      <c r="I23" s="35">
        <v>4.6326404549999998</v>
      </c>
      <c r="J23" s="43">
        <v>-11.34585746</v>
      </c>
      <c r="K23" s="36">
        <v>-6.0153846150000003</v>
      </c>
      <c r="L23" s="35">
        <v>15.68723593</v>
      </c>
      <c r="M23" s="50">
        <v>14.080217620000001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18.512820510000001</v>
      </c>
      <c r="F24" s="34">
        <v>22.137340200000001</v>
      </c>
      <c r="G24" s="44">
        <v>254.3298198</v>
      </c>
      <c r="H24" s="35">
        <v>-0.61282051280000005</v>
      </c>
      <c r="I24" s="35">
        <v>7.9959726900000003</v>
      </c>
      <c r="J24" s="43">
        <v>-16.37132124</v>
      </c>
      <c r="K24" s="36">
        <v>-5.5628205130000001</v>
      </c>
      <c r="L24" s="35">
        <v>15.506123499999999</v>
      </c>
      <c r="M24" s="50">
        <v>17.73144534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19.53846154</v>
      </c>
      <c r="F25" s="34">
        <v>12.28303547</v>
      </c>
      <c r="G25" s="44">
        <v>281.18375400000002</v>
      </c>
      <c r="H25" s="35">
        <v>-1.4384615380000001</v>
      </c>
      <c r="I25" s="35">
        <v>3.8803613609999998</v>
      </c>
      <c r="J25" s="43">
        <v>-3.0468101409999999</v>
      </c>
      <c r="K25" s="36">
        <v>-7.1884615380000003</v>
      </c>
      <c r="L25" s="35">
        <v>6.670669932</v>
      </c>
      <c r="M25" s="50">
        <v>12.24718154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15.8974359</v>
      </c>
      <c r="F26" s="34">
        <v>10.899426780000001</v>
      </c>
      <c r="G26" s="44">
        <v>293.58361079999997</v>
      </c>
      <c r="H26" s="35">
        <v>-1.897435897</v>
      </c>
      <c r="I26" s="35">
        <v>2.2111921950000002</v>
      </c>
      <c r="J26" s="43">
        <v>3.1232989670000001E-3</v>
      </c>
      <c r="K26" s="36">
        <v>-6.9474358970000001</v>
      </c>
      <c r="L26" s="35">
        <v>6.7797336259999996</v>
      </c>
      <c r="M26" s="50">
        <v>32.002202509999996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22.410256409999999</v>
      </c>
      <c r="F27" s="34">
        <v>30.819880269999999</v>
      </c>
      <c r="G27" s="44">
        <v>196.7764363</v>
      </c>
      <c r="H27" s="35">
        <v>-0.1102564103</v>
      </c>
      <c r="I27" s="35">
        <v>8.0273973759999997</v>
      </c>
      <c r="J27" s="43">
        <v>-7.9842582100000001</v>
      </c>
      <c r="K27" s="36">
        <v>-6.06025641</v>
      </c>
      <c r="L27" s="35">
        <v>22.233949599999999</v>
      </c>
      <c r="M27" s="50">
        <v>24.575747799999998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15.487179490000001</v>
      </c>
      <c r="F28" s="34">
        <v>16.868539169999998</v>
      </c>
      <c r="G28" s="44">
        <v>317.07411350000001</v>
      </c>
      <c r="H28" s="35">
        <v>-0.98717948720000004</v>
      </c>
      <c r="I28" s="35">
        <v>1.7549862540000001</v>
      </c>
      <c r="J28" s="43">
        <v>0.90685987310000005</v>
      </c>
      <c r="K28" s="36">
        <v>-5.5371794870000004</v>
      </c>
      <c r="L28" s="35">
        <v>8.7618066470000002</v>
      </c>
      <c r="M28" s="50">
        <v>44.026756829999997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26.256410259999999</v>
      </c>
      <c r="F29" s="34">
        <v>23.217278749999998</v>
      </c>
      <c r="G29" s="44">
        <v>187.0608369</v>
      </c>
      <c r="H29" s="35">
        <v>-0.80641025639999997</v>
      </c>
      <c r="I29" s="35">
        <v>5.9367677859999999</v>
      </c>
      <c r="J29" s="43">
        <v>-13.750375590000001</v>
      </c>
      <c r="K29" s="36">
        <v>-5.5564102560000004</v>
      </c>
      <c r="L29" s="35">
        <v>19.178570860000001</v>
      </c>
      <c r="M29" s="50">
        <v>15.88402147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21.871794869999999</v>
      </c>
      <c r="F30" s="34">
        <v>24.135432949999998</v>
      </c>
      <c r="G30" s="44">
        <v>223.62145820000001</v>
      </c>
      <c r="H30" s="35">
        <v>-0.62179487180000004</v>
      </c>
      <c r="I30" s="35">
        <v>7.3984538620000002</v>
      </c>
      <c r="J30" s="43">
        <v>-14.74747501</v>
      </c>
      <c r="K30" s="36">
        <v>-6.3217948719999999</v>
      </c>
      <c r="L30" s="35">
        <v>18.068936690000001</v>
      </c>
      <c r="M30" s="50">
        <v>16.840993269999998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28.128205130000001</v>
      </c>
      <c r="F31" s="34">
        <v>30.22140645</v>
      </c>
      <c r="G31" s="44">
        <v>147.13894690000001</v>
      </c>
      <c r="H31" s="35">
        <v>-1.778205128</v>
      </c>
      <c r="I31" s="35">
        <v>8.5541668059999996</v>
      </c>
      <c r="J31" s="43">
        <v>-5.0232988909999996</v>
      </c>
      <c r="K31" s="36">
        <v>-5.1782051280000001</v>
      </c>
      <c r="L31" s="35">
        <v>20.838801780000001</v>
      </c>
      <c r="M31" s="50">
        <v>17.015024660000002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23.820512820000001</v>
      </c>
      <c r="F32" s="34">
        <v>30.147857179999999</v>
      </c>
      <c r="G32" s="44">
        <v>167.4020672</v>
      </c>
      <c r="H32" s="35">
        <v>-0.77051282050000003</v>
      </c>
      <c r="I32" s="35">
        <v>6.1131870389999996</v>
      </c>
      <c r="J32" s="43">
        <v>-5.0582510970000003</v>
      </c>
      <c r="K32" s="36">
        <v>-5.4705128209999998</v>
      </c>
      <c r="L32" s="35">
        <v>21.754769719999999</v>
      </c>
      <c r="M32" s="50">
        <v>23.348502280000002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16</v>
      </c>
      <c r="F33" s="34">
        <v>12.359900059999999</v>
      </c>
      <c r="G33" s="44">
        <v>304.5668541</v>
      </c>
      <c r="H33" s="35">
        <v>-1.9</v>
      </c>
      <c r="I33" s="35">
        <v>1.447769485</v>
      </c>
      <c r="J33" s="43">
        <v>-1.1580743819999999</v>
      </c>
      <c r="K33" s="36">
        <v>-6.3</v>
      </c>
      <c r="L33" s="35">
        <v>6.6418194159999997</v>
      </c>
      <c r="M33" s="50">
        <v>39.922305170000001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18.948717949999999</v>
      </c>
      <c r="F34" s="34">
        <v>17.0401715</v>
      </c>
      <c r="G34" s="44">
        <v>260.55975260000002</v>
      </c>
      <c r="H34" s="35">
        <v>-0.89871794869999999</v>
      </c>
      <c r="I34" s="35">
        <v>6.6863828930000002</v>
      </c>
      <c r="J34" s="43">
        <v>-15.63305454</v>
      </c>
      <c r="K34" s="36">
        <v>-5.7987179490000003</v>
      </c>
      <c r="L34" s="35">
        <v>13.191508130000001</v>
      </c>
      <c r="M34" s="50">
        <v>14.31478399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29.23076923</v>
      </c>
      <c r="F35" s="34">
        <v>21.21104901</v>
      </c>
      <c r="G35" s="44">
        <v>168.62881250000001</v>
      </c>
      <c r="H35" s="35">
        <v>-1.7807692310000001</v>
      </c>
      <c r="I35" s="35">
        <v>5.6098937769999999</v>
      </c>
      <c r="J35" s="43">
        <v>-11.748884070000001</v>
      </c>
      <c r="K35" s="36">
        <v>-5.9307692310000002</v>
      </c>
      <c r="L35" s="35">
        <v>17.678365880000001</v>
      </c>
      <c r="M35" s="50">
        <v>18.08853899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28.948717949999999</v>
      </c>
      <c r="F36" s="34">
        <v>20.75100067</v>
      </c>
      <c r="G36" s="44">
        <v>185.7323591</v>
      </c>
      <c r="H36" s="35">
        <v>-0.74871794869999997</v>
      </c>
      <c r="I36" s="35">
        <v>4.50603935</v>
      </c>
      <c r="J36" s="43">
        <v>-15.698699250000001</v>
      </c>
      <c r="K36" s="36">
        <v>-5.0487179490000003</v>
      </c>
      <c r="L36" s="35">
        <v>18.075720709999999</v>
      </c>
      <c r="M36" s="50">
        <v>11.76458234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27.820512820000001</v>
      </c>
      <c r="F37" s="34">
        <v>41.425744369999997</v>
      </c>
      <c r="G37" s="44">
        <v>116.9864626</v>
      </c>
      <c r="H37" s="35">
        <v>-1.3705128209999999</v>
      </c>
      <c r="I37" s="35">
        <v>12.859103080000001</v>
      </c>
      <c r="J37" s="43">
        <v>-2.7755103139999999</v>
      </c>
      <c r="K37" s="36">
        <v>-4.7705128209999996</v>
      </c>
      <c r="L37" s="35">
        <v>25.524991579999998</v>
      </c>
      <c r="M37" s="50">
        <v>10.322960889999999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26.564102559999998</v>
      </c>
      <c r="F38" s="34">
        <v>31.319017559999999</v>
      </c>
      <c r="G38" s="44">
        <v>156.56469229999999</v>
      </c>
      <c r="H38" s="35">
        <v>-1.114102564</v>
      </c>
      <c r="I38" s="35">
        <v>7.2427061520000002</v>
      </c>
      <c r="J38" s="43">
        <v>-4.5515412169999996</v>
      </c>
      <c r="K38" s="36">
        <v>-5.4641025640000001</v>
      </c>
      <c r="L38" s="35">
        <v>21.86575951</v>
      </c>
      <c r="M38" s="50">
        <v>17.58549112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33.666666669999998</v>
      </c>
      <c r="F39" s="34">
        <v>21.384926329999999</v>
      </c>
      <c r="G39" s="44">
        <v>120.6102896</v>
      </c>
      <c r="H39" s="35">
        <v>-2.516666667</v>
      </c>
      <c r="I39" s="35">
        <v>8.7916766039999992</v>
      </c>
      <c r="J39" s="43">
        <v>-2.674083677</v>
      </c>
      <c r="K39" s="36">
        <v>-5.2166666670000001</v>
      </c>
      <c r="L39" s="35">
        <v>18.30180567</v>
      </c>
      <c r="M39" s="50">
        <v>15.348069389999999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16.794871789999998</v>
      </c>
      <c r="F40" s="34">
        <v>14.63430859</v>
      </c>
      <c r="G40" s="44">
        <v>288.9835564</v>
      </c>
      <c r="H40" s="35">
        <v>-0.89487179490000002</v>
      </c>
      <c r="I40" s="35">
        <v>2.238320571</v>
      </c>
      <c r="J40" s="43">
        <v>5.5934231179999996</v>
      </c>
      <c r="K40" s="36">
        <v>-5.9448717950000001</v>
      </c>
      <c r="L40" s="35">
        <v>8.6376739800000006</v>
      </c>
      <c r="M40" s="50">
        <v>40.798040260000001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31.564102559999998</v>
      </c>
      <c r="F41" s="34">
        <v>31.539032469999999</v>
      </c>
      <c r="G41" s="44">
        <v>113.97468139999999</v>
      </c>
      <c r="H41" s="35">
        <v>-1.7141025640000001</v>
      </c>
      <c r="I41" s="35">
        <v>12.289917839999999</v>
      </c>
      <c r="J41" s="43">
        <v>-3.901287892</v>
      </c>
      <c r="K41" s="36">
        <v>-4.3141025639999997</v>
      </c>
      <c r="L41" s="35">
        <v>22.714976679999999</v>
      </c>
      <c r="M41" s="50">
        <v>14.34926448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14.46153846</v>
      </c>
      <c r="F42" s="34">
        <v>36.877648479999998</v>
      </c>
      <c r="G42" s="44">
        <v>251.8281131</v>
      </c>
      <c r="H42" s="35">
        <v>-0.41153846150000001</v>
      </c>
      <c r="I42" s="35">
        <v>8.6496142119999995</v>
      </c>
      <c r="J42" s="43">
        <v>-0.32768087740000001</v>
      </c>
      <c r="K42" s="36">
        <v>-5.1115384620000004</v>
      </c>
      <c r="L42" s="35">
        <v>20.6190356</v>
      </c>
      <c r="M42" s="50">
        <v>30.080607879999999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16.61538462</v>
      </c>
      <c r="F43" s="34">
        <v>21.16597943</v>
      </c>
      <c r="G43" s="44">
        <v>258.58362310000001</v>
      </c>
      <c r="H43" s="35">
        <v>-0.46538461539999998</v>
      </c>
      <c r="I43" s="35">
        <v>5.4536526189999996</v>
      </c>
      <c r="J43" s="43">
        <v>-5.8999021999999997</v>
      </c>
      <c r="K43" s="36">
        <v>-5.3153846150000001</v>
      </c>
      <c r="L43" s="35">
        <v>13.37408233</v>
      </c>
      <c r="M43" s="50">
        <v>31.62611811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25.92307692</v>
      </c>
      <c r="F44" s="34">
        <v>35.559187960000003</v>
      </c>
      <c r="G44" s="44">
        <v>134.3658279</v>
      </c>
      <c r="H44" s="35">
        <v>-1.0730769229999999</v>
      </c>
      <c r="I44" s="35">
        <v>9.1981330139999997</v>
      </c>
      <c r="J44" s="43">
        <v>-3.9379396679999998</v>
      </c>
      <c r="K44" s="36">
        <v>-5.0730769230000003</v>
      </c>
      <c r="L44" s="35">
        <v>22.699274849999998</v>
      </c>
      <c r="M44" s="50">
        <v>12.693298779999999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25.051282050000001</v>
      </c>
      <c r="F45" s="34">
        <v>32.310752379999997</v>
      </c>
      <c r="G45" s="44">
        <v>169.43539089999999</v>
      </c>
      <c r="H45" s="35">
        <v>-0.95128205129999999</v>
      </c>
      <c r="I45" s="35">
        <v>7.627122891</v>
      </c>
      <c r="J45" s="43">
        <v>-5.6532806449999997</v>
      </c>
      <c r="K45" s="36">
        <v>-5.2012820509999997</v>
      </c>
      <c r="L45" s="35">
        <v>23.549703709999999</v>
      </c>
      <c r="M45" s="50">
        <v>23.46518988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18.948717949999999</v>
      </c>
      <c r="F46" s="34">
        <v>13.76760664</v>
      </c>
      <c r="G46" s="44">
        <v>278.37975599999999</v>
      </c>
      <c r="H46" s="35">
        <v>-1.3987179489999999</v>
      </c>
      <c r="I46" s="35">
        <v>5.4807237649999996</v>
      </c>
      <c r="J46" s="43">
        <v>-10.73540212</v>
      </c>
      <c r="K46" s="36">
        <v>-6.4987179490000004</v>
      </c>
      <c r="L46" s="35">
        <v>8.9340560940000007</v>
      </c>
      <c r="M46" s="50">
        <v>11.85363617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16.92307692</v>
      </c>
      <c r="F47" s="34">
        <v>12.39005416</v>
      </c>
      <c r="G47" s="44">
        <v>288.91241889999998</v>
      </c>
      <c r="H47" s="35">
        <v>-1.5730769229999999</v>
      </c>
      <c r="I47" s="35">
        <v>3.979589619</v>
      </c>
      <c r="J47" s="43">
        <v>-5.5136301420000002</v>
      </c>
      <c r="K47" s="36">
        <v>-6.3230769230000003</v>
      </c>
      <c r="L47" s="35">
        <v>7.5366512910000001</v>
      </c>
      <c r="M47" s="50">
        <v>16.110699619999998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26.948717949999999</v>
      </c>
      <c r="F48" s="34">
        <v>16.66182259</v>
      </c>
      <c r="G48" s="44">
        <v>221.50722930000001</v>
      </c>
      <c r="H48" s="35">
        <v>0.25128205129999998</v>
      </c>
      <c r="I48" s="35">
        <v>4.8863624740000002</v>
      </c>
      <c r="J48" s="43">
        <v>-23.74594424</v>
      </c>
      <c r="K48" s="36">
        <v>-5.3487179490000001</v>
      </c>
      <c r="L48" s="35">
        <v>13.3506117</v>
      </c>
      <c r="M48" s="50">
        <v>4.8835931309999996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15.79487179</v>
      </c>
      <c r="F49" s="34">
        <v>10.024853780000001</v>
      </c>
      <c r="G49" s="44">
        <v>305.8250415</v>
      </c>
      <c r="H49" s="35">
        <v>-2.5448717950000002</v>
      </c>
      <c r="I49" s="35">
        <v>1.2732090220000001</v>
      </c>
      <c r="J49" s="43">
        <v>4.1652707280000003</v>
      </c>
      <c r="K49" s="36">
        <v>-7.1448717950000002</v>
      </c>
      <c r="L49" s="35">
        <v>5.2206349589999999</v>
      </c>
      <c r="M49" s="50">
        <v>38.06066233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30</v>
      </c>
      <c r="F50" s="34">
        <v>31.500048169999999</v>
      </c>
      <c r="G50" s="44">
        <v>128.27588750000001</v>
      </c>
      <c r="H50" s="35">
        <v>-1.85</v>
      </c>
      <c r="I50" s="35">
        <v>10.567480270000001</v>
      </c>
      <c r="J50" s="43">
        <v>-2.9312737719999999</v>
      </c>
      <c r="K50" s="36">
        <v>-4.8499999999999996</v>
      </c>
      <c r="L50" s="35">
        <v>21.735819039999999</v>
      </c>
      <c r="M50" s="50">
        <v>15.53416358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16.15384615</v>
      </c>
      <c r="F51" s="34">
        <v>30.867327419999999</v>
      </c>
      <c r="G51" s="44">
        <v>246.54229860000001</v>
      </c>
      <c r="H51" s="35">
        <v>-0.45384615379999999</v>
      </c>
      <c r="I51" s="35">
        <v>8.6506597349999996</v>
      </c>
      <c r="J51" s="43">
        <v>-8.0348149689999993</v>
      </c>
      <c r="K51" s="36">
        <v>-4.8038461540000004</v>
      </c>
      <c r="L51" s="35">
        <v>19.427506910000002</v>
      </c>
      <c r="M51" s="50">
        <v>29.155839820000001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21.641025639999999</v>
      </c>
      <c r="F52" s="34">
        <v>28.411245350000002</v>
      </c>
      <c r="G52" s="44">
        <v>187.01948049999999</v>
      </c>
      <c r="H52" s="35">
        <v>-0.54102564099999995</v>
      </c>
      <c r="I52" s="35">
        <v>7.4205086710000003</v>
      </c>
      <c r="J52" s="43">
        <v>-5.8992965709999998</v>
      </c>
      <c r="K52" s="36">
        <v>-5.9910256410000002</v>
      </c>
      <c r="L52" s="35">
        <v>21.056036760000001</v>
      </c>
      <c r="M52" s="50">
        <v>27.478129030000002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15.051282049999999</v>
      </c>
      <c r="F53" s="34">
        <v>13.22388683</v>
      </c>
      <c r="G53" s="44">
        <v>370.7964738</v>
      </c>
      <c r="H53" s="35">
        <v>-2.3512820510000001</v>
      </c>
      <c r="I53" s="35">
        <v>-0.46053920650000002</v>
      </c>
      <c r="J53" s="43">
        <v>-8.7633222919999998</v>
      </c>
      <c r="K53" s="36">
        <v>-6.2512820509999996</v>
      </c>
      <c r="L53" s="35">
        <v>5.1369808590000003</v>
      </c>
      <c r="M53" s="50">
        <v>40.729756299999998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28.897435900000001</v>
      </c>
      <c r="F54" s="34">
        <v>27.393942469999999</v>
      </c>
      <c r="G54" s="44">
        <v>156.37094719999999</v>
      </c>
      <c r="H54" s="35">
        <v>-1.597435897</v>
      </c>
      <c r="I54" s="35">
        <v>7.2021599619999996</v>
      </c>
      <c r="J54" s="43">
        <v>-8.0587602510000007</v>
      </c>
      <c r="K54" s="36">
        <v>-5.3974358970000003</v>
      </c>
      <c r="L54" s="35">
        <v>20.77025927</v>
      </c>
      <c r="M54" s="50">
        <v>18.91422807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16.38461538</v>
      </c>
      <c r="F55" s="34">
        <v>11.97671802</v>
      </c>
      <c r="G55" s="44">
        <v>293.23841859999999</v>
      </c>
      <c r="H55" s="35">
        <v>-1.884615385</v>
      </c>
      <c r="I55" s="35">
        <v>2.9737920980000001</v>
      </c>
      <c r="J55" s="43">
        <v>-1.9490736399999999</v>
      </c>
      <c r="K55" s="36">
        <v>-6.9346153849999999</v>
      </c>
      <c r="L55" s="35">
        <v>6.3723641620000002</v>
      </c>
      <c r="M55" s="50">
        <v>28.143073019999999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23.717948719999999</v>
      </c>
      <c r="F56" s="34">
        <v>25.524902440000002</v>
      </c>
      <c r="G56" s="44">
        <v>220.24370200000001</v>
      </c>
      <c r="H56" s="35">
        <v>-0.41794871789999999</v>
      </c>
      <c r="I56" s="35">
        <v>7.9993994690000001</v>
      </c>
      <c r="J56" s="43">
        <v>-19.067424469999999</v>
      </c>
      <c r="K56" s="36">
        <v>-6.9679487179999997</v>
      </c>
      <c r="L56" s="35">
        <v>18.054143710000002</v>
      </c>
      <c r="M56" s="50">
        <v>13.74865576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16.92307692</v>
      </c>
      <c r="F57" s="34">
        <v>12.16262182</v>
      </c>
      <c r="G57" s="44">
        <v>325.2398958</v>
      </c>
      <c r="H57" s="35">
        <v>-1.3730769229999999</v>
      </c>
      <c r="I57" s="35">
        <v>-0.40624173479999998</v>
      </c>
      <c r="J57" s="43">
        <v>2.2757122230000002</v>
      </c>
      <c r="K57" s="36">
        <v>-6.923076923</v>
      </c>
      <c r="L57" s="35">
        <v>5.0296696350000003</v>
      </c>
      <c r="M57" s="50">
        <v>54.126726480000002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30.948717949999999</v>
      </c>
      <c r="F58" s="34">
        <v>22.02472457</v>
      </c>
      <c r="G58" s="44">
        <v>143.21066020000001</v>
      </c>
      <c r="H58" s="35">
        <v>-2.248717949</v>
      </c>
      <c r="I58" s="35">
        <v>8.4107019520000001</v>
      </c>
      <c r="J58" s="43">
        <v>-7.911568494</v>
      </c>
      <c r="K58" s="36">
        <v>-5.3487179490000001</v>
      </c>
      <c r="L58" s="35">
        <v>18.023466880000001</v>
      </c>
      <c r="M58" s="50">
        <v>17.683091210000001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17.256410259999999</v>
      </c>
      <c r="F59" s="34">
        <v>11.35871921</v>
      </c>
      <c r="G59" s="44">
        <v>280.47572719999999</v>
      </c>
      <c r="H59" s="35">
        <v>-0.45641025639999999</v>
      </c>
      <c r="I59" s="35">
        <v>2.5393555079999999</v>
      </c>
      <c r="J59" s="43">
        <v>-4.1322909640000001</v>
      </c>
      <c r="K59" s="36">
        <v>-5.906410256</v>
      </c>
      <c r="L59" s="35">
        <v>7.8335669909999996</v>
      </c>
      <c r="M59" s="50">
        <v>27.95771264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18.23076923</v>
      </c>
      <c r="F60" s="34">
        <v>17.264303349999999</v>
      </c>
      <c r="G60" s="44">
        <v>264.0124179</v>
      </c>
      <c r="H60" s="35">
        <v>-3.0769230769999999E-2</v>
      </c>
      <c r="I60" s="35">
        <v>4.8940236529999996</v>
      </c>
      <c r="J60" s="43">
        <v>-6.763219318</v>
      </c>
      <c r="K60" s="36">
        <v>-5.5307692309999998</v>
      </c>
      <c r="L60" s="35">
        <v>11.79356761</v>
      </c>
      <c r="M60" s="50">
        <v>32.173571459999998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23.897435900000001</v>
      </c>
      <c r="F61" s="34">
        <v>13.42481119</v>
      </c>
      <c r="G61" s="44">
        <v>251.5551462</v>
      </c>
      <c r="H61" s="35">
        <v>-1.847435897</v>
      </c>
      <c r="I61" s="35">
        <v>5.5619190019999998</v>
      </c>
      <c r="J61" s="43">
        <v>-14.5678821</v>
      </c>
      <c r="K61" s="36">
        <v>-7.5974358970000004</v>
      </c>
      <c r="L61" s="35">
        <v>11.45007637</v>
      </c>
      <c r="M61" s="50">
        <v>1.4241189270000001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18.30769231</v>
      </c>
      <c r="F62" s="34">
        <v>22.487250549999999</v>
      </c>
      <c r="G62" s="44">
        <v>250.92492809999999</v>
      </c>
      <c r="H62" s="35">
        <v>-0.65769230769999998</v>
      </c>
      <c r="I62" s="35">
        <v>6.7621845909999996</v>
      </c>
      <c r="J62" s="43">
        <v>-12.9910712</v>
      </c>
      <c r="K62" s="36">
        <v>-5.5076923080000002</v>
      </c>
      <c r="L62" s="35">
        <v>15.39691827</v>
      </c>
      <c r="M62" s="50">
        <v>23.761959000000001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23.30769231</v>
      </c>
      <c r="F63" s="34">
        <v>40.631669700000003</v>
      </c>
      <c r="G63" s="44">
        <v>151.43559300000001</v>
      </c>
      <c r="H63" s="35">
        <v>-0.35769230769999999</v>
      </c>
      <c r="I63" s="35">
        <v>8.7769567560000006</v>
      </c>
      <c r="J63" s="43">
        <v>-7.2881632400000003</v>
      </c>
      <c r="K63" s="36">
        <v>-5.1576923079999997</v>
      </c>
      <c r="L63" s="35">
        <v>25.173184209999999</v>
      </c>
      <c r="M63" s="50">
        <v>16.078519320000002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16.666666670000001</v>
      </c>
      <c r="F64" s="34">
        <v>10.74789825</v>
      </c>
      <c r="G64" s="44">
        <v>313.96966839999999</v>
      </c>
      <c r="H64" s="35">
        <v>-1.9166666670000001</v>
      </c>
      <c r="I64" s="35">
        <v>0.36689715020000002</v>
      </c>
      <c r="J64" s="43">
        <v>1.5017639759999999</v>
      </c>
      <c r="K64" s="36">
        <v>-7.2166666670000001</v>
      </c>
      <c r="L64" s="35">
        <v>4.8994238340000003</v>
      </c>
      <c r="M64" s="50">
        <v>48.421036030000003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24.53846154</v>
      </c>
      <c r="F65" s="34">
        <v>21.34157313</v>
      </c>
      <c r="G65" s="44">
        <v>215.92158520000001</v>
      </c>
      <c r="H65" s="35">
        <v>-0.1884615385</v>
      </c>
      <c r="I65" s="35">
        <v>6.2863696249999998</v>
      </c>
      <c r="J65" s="43">
        <v>-21.81244057</v>
      </c>
      <c r="K65" s="36">
        <v>-6.3384615379999998</v>
      </c>
      <c r="L65" s="35">
        <v>15.635812960000001</v>
      </c>
      <c r="M65" s="50">
        <v>9.0806993229999993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15.025641029999999</v>
      </c>
      <c r="F66" s="34">
        <v>15.682620999999999</v>
      </c>
      <c r="G66" s="44">
        <v>361.58852350000001</v>
      </c>
      <c r="H66" s="35">
        <v>-1.875641026</v>
      </c>
      <c r="I66" s="35">
        <v>0.75269384380000004</v>
      </c>
      <c r="J66" s="43">
        <v>-0.74844079969999999</v>
      </c>
      <c r="K66" s="36">
        <v>-6.0256410259999997</v>
      </c>
      <c r="L66" s="35">
        <v>7.1373398779999997</v>
      </c>
      <c r="M66" s="50">
        <v>43.782226530000003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18.897435900000001</v>
      </c>
      <c r="F67" s="34">
        <v>13.237709880000001</v>
      </c>
      <c r="G67" s="44">
        <v>271.35336530000001</v>
      </c>
      <c r="H67" s="35">
        <v>-0.59743589740000003</v>
      </c>
      <c r="I67" s="35">
        <v>4.5004281309999996</v>
      </c>
      <c r="J67" s="43">
        <v>-11.28982201</v>
      </c>
      <c r="K67" s="36">
        <v>-5.8474358970000004</v>
      </c>
      <c r="L67" s="35">
        <v>10.13946011</v>
      </c>
      <c r="M67" s="50">
        <v>26.350871640000001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25.794871789999998</v>
      </c>
      <c r="F68" s="34">
        <v>39.024484440000002</v>
      </c>
      <c r="G68" s="44">
        <v>115.7065786</v>
      </c>
      <c r="H68" s="35">
        <v>-0.59487179489999997</v>
      </c>
      <c r="I68" s="35">
        <v>12.563934619999999</v>
      </c>
      <c r="J68" s="43">
        <v>-5.2200764919999996</v>
      </c>
      <c r="K68" s="36">
        <v>-4.1948717950000001</v>
      </c>
      <c r="L68" s="35">
        <v>24.768531710000001</v>
      </c>
      <c r="M68" s="50">
        <v>8.6294432170000004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21.256410259999999</v>
      </c>
      <c r="F69" s="34">
        <v>13.347830650000001</v>
      </c>
      <c r="G69" s="44">
        <v>263.9765069</v>
      </c>
      <c r="H69" s="35">
        <v>-1.5564102559999999</v>
      </c>
      <c r="I69" s="35">
        <v>5.5410082129999996</v>
      </c>
      <c r="J69" s="43">
        <v>-11.73832093</v>
      </c>
      <c r="K69" s="36">
        <v>-6.7564102559999997</v>
      </c>
      <c r="L69" s="35">
        <v>8.6652531889999995</v>
      </c>
      <c r="M69" s="50">
        <v>3.7026607889999998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14.8974359</v>
      </c>
      <c r="F70" s="34">
        <v>12.33916904</v>
      </c>
      <c r="G70" s="44">
        <v>354.56051230000003</v>
      </c>
      <c r="H70" s="35">
        <v>-1.7974358969999999</v>
      </c>
      <c r="I70" s="35">
        <v>-0.39548493649999999</v>
      </c>
      <c r="J70" s="43">
        <v>-3.1815290159999998</v>
      </c>
      <c r="K70" s="36">
        <v>-6.3474358970000004</v>
      </c>
      <c r="L70" s="35">
        <v>5.539716136</v>
      </c>
      <c r="M70" s="50">
        <v>50.214532990000002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27.025641029999999</v>
      </c>
      <c r="F71" s="34">
        <v>30.16622353</v>
      </c>
      <c r="G71" s="44">
        <v>168.022662</v>
      </c>
      <c r="H71" s="35">
        <v>-0.87564102560000001</v>
      </c>
      <c r="I71" s="35">
        <v>6.8640544889999999</v>
      </c>
      <c r="J71" s="43">
        <v>-8.0415818609999992</v>
      </c>
      <c r="K71" s="36">
        <v>-5.0256410259999997</v>
      </c>
      <c r="L71" s="35">
        <v>22.851256849999999</v>
      </c>
      <c r="M71" s="50">
        <v>19.457493070000002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31.564102559999998</v>
      </c>
      <c r="F72" s="34">
        <v>18.0481318</v>
      </c>
      <c r="G72" s="44">
        <v>195.07054189999999</v>
      </c>
      <c r="H72" s="35">
        <v>-1.3141025639999999</v>
      </c>
      <c r="I72" s="35">
        <v>4.1066268480000003</v>
      </c>
      <c r="J72" s="43">
        <v>-15.52101008</v>
      </c>
      <c r="K72" s="36">
        <v>-4.9641025640000001</v>
      </c>
      <c r="L72" s="35">
        <v>16.706398629999999</v>
      </c>
      <c r="M72" s="50">
        <v>15.40115514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17.025641029999999</v>
      </c>
      <c r="F73" s="34">
        <v>10.596046250000001</v>
      </c>
      <c r="G73" s="44">
        <v>295.32238000000001</v>
      </c>
      <c r="H73" s="35">
        <v>-1.075641026</v>
      </c>
      <c r="I73" s="35">
        <v>2.293884378</v>
      </c>
      <c r="J73" s="43">
        <v>0.41657811750000001</v>
      </c>
      <c r="K73" s="36">
        <v>-6.4756410259999999</v>
      </c>
      <c r="L73" s="35">
        <v>7.4198669480000001</v>
      </c>
      <c r="M73" s="50">
        <v>29.269102220000001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27.61538462</v>
      </c>
      <c r="F74" s="34">
        <v>22.86109205</v>
      </c>
      <c r="G74" s="44">
        <v>210.71984649999999</v>
      </c>
      <c r="H74" s="35">
        <v>0.28461538460000002</v>
      </c>
      <c r="I74" s="35">
        <v>6.5971269970000002</v>
      </c>
      <c r="J74" s="43">
        <v>-22.004053299999999</v>
      </c>
      <c r="K74" s="36">
        <v>-5.4153846149999998</v>
      </c>
      <c r="L74" s="35">
        <v>17.76683229</v>
      </c>
      <c r="M74" s="50">
        <v>12.771681709999999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19.76923077</v>
      </c>
      <c r="F75" s="34">
        <v>26.840567910000001</v>
      </c>
      <c r="G75" s="44">
        <v>231.95046300000001</v>
      </c>
      <c r="H75" s="35">
        <v>-0.61923076919999998</v>
      </c>
      <c r="I75" s="35">
        <v>8.9492859520000003</v>
      </c>
      <c r="J75" s="43">
        <v>-18.854186389999999</v>
      </c>
      <c r="K75" s="36">
        <v>-5.8692307689999996</v>
      </c>
      <c r="L75" s="35">
        <v>18.369260950000001</v>
      </c>
      <c r="M75" s="50">
        <v>11.6219281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22.128205130000001</v>
      </c>
      <c r="F76" s="34">
        <v>30.764932089999999</v>
      </c>
      <c r="G76" s="44">
        <v>191.86657890000001</v>
      </c>
      <c r="H76" s="35">
        <v>-0.72820512820000005</v>
      </c>
      <c r="I76" s="35">
        <v>8.3307307850000001</v>
      </c>
      <c r="J76" s="43">
        <v>-9.5572014789999997</v>
      </c>
      <c r="K76" s="36">
        <v>-5.9782051279999999</v>
      </c>
      <c r="L76" s="35">
        <v>22.535670629999998</v>
      </c>
      <c r="M76" s="50">
        <v>18.031911109999999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30.84615385</v>
      </c>
      <c r="F77" s="34">
        <v>19.862201939999999</v>
      </c>
      <c r="G77" s="44">
        <v>206.7808407</v>
      </c>
      <c r="H77" s="35">
        <v>-1.096153846</v>
      </c>
      <c r="I77" s="35">
        <v>5.0303374710000002</v>
      </c>
      <c r="J77" s="43">
        <v>-23.46577958</v>
      </c>
      <c r="K77" s="36">
        <v>-5.596153846</v>
      </c>
      <c r="L77" s="35">
        <v>16.65656542</v>
      </c>
      <c r="M77" s="50">
        <v>12.72787703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19.743589740000001</v>
      </c>
      <c r="F78" s="34">
        <v>15.19986681</v>
      </c>
      <c r="G78" s="44">
        <v>261.98228510000001</v>
      </c>
      <c r="H78" s="35">
        <v>-1.2935897439999999</v>
      </c>
      <c r="I78" s="35">
        <v>6.1221804249999998</v>
      </c>
      <c r="J78" s="43">
        <v>-14.91323292</v>
      </c>
      <c r="K78" s="36">
        <v>-6.0435897440000002</v>
      </c>
      <c r="L78" s="35">
        <v>10.8988505</v>
      </c>
      <c r="M78" s="50">
        <v>10.86301063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19.282051280000001</v>
      </c>
      <c r="F79" s="34">
        <v>31.410905060000001</v>
      </c>
      <c r="G79" s="44">
        <v>211.81221429999999</v>
      </c>
      <c r="H79" s="35">
        <v>-0.48205128209999998</v>
      </c>
      <c r="I79" s="35">
        <v>9.3034770210000008</v>
      </c>
      <c r="J79" s="43">
        <v>-9.5839471249999999</v>
      </c>
      <c r="K79" s="36">
        <v>-5.6820512819999998</v>
      </c>
      <c r="L79" s="35">
        <v>21.93578398</v>
      </c>
      <c r="M79" s="50">
        <v>30.641134390000001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33.589743589999998</v>
      </c>
      <c r="F80" s="34">
        <v>16.094049500000001</v>
      </c>
      <c r="G80" s="44">
        <v>171.0008823</v>
      </c>
      <c r="H80" s="35">
        <v>-2.2897435900000001</v>
      </c>
      <c r="I80" s="35">
        <v>4.8750130159999996</v>
      </c>
      <c r="J80" s="43">
        <v>-9.1039972749999993</v>
      </c>
      <c r="K80" s="36">
        <v>-6.6397435900000001</v>
      </c>
      <c r="L80" s="35">
        <v>13.05606351</v>
      </c>
      <c r="M80" s="50">
        <v>11.002148890000001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18</v>
      </c>
      <c r="F81" s="34">
        <v>25.523523869999998</v>
      </c>
      <c r="G81" s="44">
        <v>237.76355330000001</v>
      </c>
      <c r="H81" s="35">
        <v>-0.8</v>
      </c>
      <c r="I81" s="35">
        <v>7.2083994249999996</v>
      </c>
      <c r="J81" s="43">
        <v>-14.051008810000001</v>
      </c>
      <c r="K81" s="36">
        <v>-5.2</v>
      </c>
      <c r="L81" s="35">
        <v>17.310353790000001</v>
      </c>
      <c r="M81" s="50">
        <v>28.605617670000001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24.435897440000002</v>
      </c>
      <c r="F82" s="34">
        <v>15.73361216</v>
      </c>
      <c r="G82" s="44">
        <v>231.64169480000001</v>
      </c>
      <c r="H82" s="35">
        <v>6.4102564099999995E-2</v>
      </c>
      <c r="I82" s="35">
        <v>4.9253748870000003</v>
      </c>
      <c r="J82" s="43">
        <v>-21.40351064</v>
      </c>
      <c r="K82" s="36">
        <v>-6.2858974359999999</v>
      </c>
      <c r="L82" s="35">
        <v>13.4865283</v>
      </c>
      <c r="M82" s="50">
        <v>3.7153977720000002E-2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19.410256409999999</v>
      </c>
      <c r="F83" s="34">
        <v>25.217325259999999</v>
      </c>
      <c r="G83" s="44">
        <v>222.1410578</v>
      </c>
      <c r="H83" s="35">
        <v>-0.3602564103</v>
      </c>
      <c r="I83" s="35">
        <v>7.3476665959999998</v>
      </c>
      <c r="J83" s="43">
        <v>-14.60251607</v>
      </c>
      <c r="K83" s="36">
        <v>-5.4602564100000004</v>
      </c>
      <c r="L83" s="35">
        <v>17.606691309999999</v>
      </c>
      <c r="M83" s="50">
        <v>19.114917250000001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20.487179489999999</v>
      </c>
      <c r="F84" s="34">
        <v>16.64250315</v>
      </c>
      <c r="G84" s="44">
        <v>247.99284040000001</v>
      </c>
      <c r="H84" s="35">
        <v>-0.78717948719999997</v>
      </c>
      <c r="I84" s="35">
        <v>6.692347732</v>
      </c>
      <c r="J84" s="43">
        <v>-13.51977295</v>
      </c>
      <c r="K84" s="36">
        <v>-5.887179487</v>
      </c>
      <c r="L84" s="35">
        <v>13.602540980000001</v>
      </c>
      <c r="M84" s="50">
        <v>7.0554989570000002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28.53846154</v>
      </c>
      <c r="F85" s="34">
        <v>21.938446630000001</v>
      </c>
      <c r="G85" s="44">
        <v>198.999585</v>
      </c>
      <c r="H85" s="35">
        <v>-0.58846153850000005</v>
      </c>
      <c r="I85" s="35">
        <v>5.5614853709999998</v>
      </c>
      <c r="J85" s="43">
        <v>-19.609589199999998</v>
      </c>
      <c r="K85" s="36">
        <v>-5.6884615380000003</v>
      </c>
      <c r="L85" s="35">
        <v>18.215038</v>
      </c>
      <c r="M85" s="50">
        <v>12.52106378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25.128205130000001</v>
      </c>
      <c r="F86" s="34">
        <v>28.32209499</v>
      </c>
      <c r="G86" s="44">
        <v>193.37969820000001</v>
      </c>
      <c r="H86" s="35">
        <v>-1.028205128</v>
      </c>
      <c r="I86" s="35">
        <v>7.5936975699999998</v>
      </c>
      <c r="J86" s="43">
        <v>-12.18220402</v>
      </c>
      <c r="K86" s="36">
        <v>-5.5782051279999996</v>
      </c>
      <c r="L86" s="35">
        <v>21.742105030000001</v>
      </c>
      <c r="M86" s="50">
        <v>15.122908580000001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23.435897440000002</v>
      </c>
      <c r="F87" s="34">
        <v>22.699032169999999</v>
      </c>
      <c r="G87" s="44">
        <v>210.18104109999999</v>
      </c>
      <c r="H87" s="35">
        <v>-0.68589743589999996</v>
      </c>
      <c r="I87" s="35">
        <v>6.613756124</v>
      </c>
      <c r="J87" s="43">
        <v>-16.30392071</v>
      </c>
      <c r="K87" s="36">
        <v>-6.4358974360000003</v>
      </c>
      <c r="L87" s="35">
        <v>18.16632113</v>
      </c>
      <c r="M87" s="50">
        <v>17.137654699999999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18.564102559999998</v>
      </c>
      <c r="F88" s="34">
        <v>23.12242968</v>
      </c>
      <c r="G88" s="44">
        <v>243.47501740000001</v>
      </c>
      <c r="H88" s="35">
        <v>-0.86410256409999997</v>
      </c>
      <c r="I88" s="35">
        <v>7.7323471829999999</v>
      </c>
      <c r="J88" s="43">
        <v>-16.112363340000002</v>
      </c>
      <c r="K88" s="36">
        <v>-5.7141025640000001</v>
      </c>
      <c r="L88" s="35">
        <v>15.984155250000001</v>
      </c>
      <c r="M88" s="50">
        <v>19.52891481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29.820512820000001</v>
      </c>
      <c r="F89" s="34">
        <v>27.967556779999999</v>
      </c>
      <c r="G89" s="44">
        <v>144.7272754</v>
      </c>
      <c r="H89" s="35">
        <v>-1.720512821</v>
      </c>
      <c r="I89" s="35">
        <v>8.9573479460000005</v>
      </c>
      <c r="J89" s="43">
        <v>-7.1508608469999997</v>
      </c>
      <c r="K89" s="36">
        <v>-4.920512821</v>
      </c>
      <c r="L89" s="35">
        <v>20.244955229999999</v>
      </c>
      <c r="M89" s="50">
        <v>18.37359262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14.87179487</v>
      </c>
      <c r="F90" s="34">
        <v>23.352989780000001</v>
      </c>
      <c r="G90" s="44">
        <v>255.44894790000001</v>
      </c>
      <c r="H90" s="35">
        <v>-0.62179487180000004</v>
      </c>
      <c r="I90" s="35">
        <v>5.44857119</v>
      </c>
      <c r="J90" s="43">
        <v>-3.2140737609999999</v>
      </c>
      <c r="K90" s="36">
        <v>-5.0217948720000001</v>
      </c>
      <c r="L90" s="35">
        <v>13.986217480000001</v>
      </c>
      <c r="M90" s="50">
        <v>32.190137870000001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23.53846154</v>
      </c>
      <c r="F91" s="34">
        <v>42.28668184</v>
      </c>
      <c r="G91" s="44">
        <v>132.59309150000001</v>
      </c>
      <c r="H91" s="35">
        <v>-0.33846153849999999</v>
      </c>
      <c r="I91" s="35">
        <v>9.4363642769999991</v>
      </c>
      <c r="J91" s="43">
        <v>-7.0657361280000002</v>
      </c>
      <c r="K91" s="36">
        <v>-4.788461538</v>
      </c>
      <c r="L91" s="35">
        <v>25.20730086</v>
      </c>
      <c r="M91" s="50">
        <v>14.516811089999999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17.333333329999999</v>
      </c>
      <c r="F92" s="34">
        <v>12.38719779</v>
      </c>
      <c r="G92" s="44">
        <v>284.50650400000001</v>
      </c>
      <c r="H92" s="35">
        <v>-1.233333333</v>
      </c>
      <c r="I92" s="35">
        <v>4.1714442180000004</v>
      </c>
      <c r="J92" s="43">
        <v>-7.2795415419999996</v>
      </c>
      <c r="K92" s="36">
        <v>-6.483333333</v>
      </c>
      <c r="L92" s="35">
        <v>8.7639943050000007</v>
      </c>
      <c r="M92" s="50">
        <v>20.479821439999998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30.15384615</v>
      </c>
      <c r="F93" s="34">
        <v>19.995436890000001</v>
      </c>
      <c r="G93" s="44">
        <v>173.011191</v>
      </c>
      <c r="H93" s="35">
        <v>-1.903846154</v>
      </c>
      <c r="I93" s="35">
        <v>5.3311276139999997</v>
      </c>
      <c r="J93" s="43">
        <v>-12.955556959999999</v>
      </c>
      <c r="K93" s="36">
        <v>-5.4538461539999998</v>
      </c>
      <c r="L93" s="35">
        <v>16.97999665</v>
      </c>
      <c r="M93" s="50">
        <v>15.54370394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32.282051279999997</v>
      </c>
      <c r="F94" s="34">
        <v>13.28445557</v>
      </c>
      <c r="G94" s="44">
        <v>142.96618799999999</v>
      </c>
      <c r="H94" s="35">
        <v>-1.482051282</v>
      </c>
      <c r="I94" s="35">
        <v>5.8530869660000002</v>
      </c>
      <c r="J94" s="43">
        <v>-2.953053836</v>
      </c>
      <c r="K94" s="36">
        <v>-5.1820512819999998</v>
      </c>
      <c r="L94" s="35">
        <v>13.75755665</v>
      </c>
      <c r="M94" s="50">
        <v>14.040013500000001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28.84615385</v>
      </c>
      <c r="F95" s="34">
        <v>20.647189650000001</v>
      </c>
      <c r="G95" s="44">
        <v>211.0149084</v>
      </c>
      <c r="H95" s="35">
        <v>3.8461538459999998E-3</v>
      </c>
      <c r="I95" s="35">
        <v>5.9810032480000004</v>
      </c>
      <c r="J95" s="43">
        <v>-22.987241900000001</v>
      </c>
      <c r="K95" s="36">
        <v>-5.596153846</v>
      </c>
      <c r="L95" s="35">
        <v>16.421541749999999</v>
      </c>
      <c r="M95" s="50">
        <v>9.0469068030000006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18.820512820000001</v>
      </c>
      <c r="F96" s="34">
        <v>33.161283490000002</v>
      </c>
      <c r="G96" s="44">
        <v>212.46342519999999</v>
      </c>
      <c r="H96" s="35">
        <v>-0.67051282050000005</v>
      </c>
      <c r="I96" s="35">
        <v>9.9808752060000003</v>
      </c>
      <c r="J96" s="43">
        <v>-12.774420299999999</v>
      </c>
      <c r="K96" s="36">
        <v>-5.8705128210000002</v>
      </c>
      <c r="L96" s="35">
        <v>23.33216419</v>
      </c>
      <c r="M96" s="50">
        <v>24.725060280000001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27.205128210000002</v>
      </c>
      <c r="F97" s="34">
        <v>40.499756740000002</v>
      </c>
      <c r="G97" s="44">
        <v>108.73962469999999</v>
      </c>
      <c r="H97" s="35">
        <v>-0.80512820510000005</v>
      </c>
      <c r="I97" s="35">
        <v>14.21847723</v>
      </c>
      <c r="J97" s="43">
        <v>-4.0804497849999999</v>
      </c>
      <c r="K97" s="36">
        <v>-4.2551282050000001</v>
      </c>
      <c r="L97" s="35">
        <v>25.987031340000001</v>
      </c>
      <c r="M97" s="50">
        <v>11.429104669999999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24.128205130000001</v>
      </c>
      <c r="F98" s="34">
        <v>40.655265470000003</v>
      </c>
      <c r="G98" s="44">
        <v>123.727644</v>
      </c>
      <c r="H98" s="35">
        <v>-0.52820512819999998</v>
      </c>
      <c r="I98" s="35">
        <v>10.676837689999999</v>
      </c>
      <c r="J98" s="43">
        <v>-6.0527994620000003</v>
      </c>
      <c r="K98" s="36">
        <v>-4.6282051280000003</v>
      </c>
      <c r="L98" s="35">
        <v>24.892514949999999</v>
      </c>
      <c r="M98" s="50">
        <v>9.0717812179999999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13.589743589999999</v>
      </c>
      <c r="F99" s="34">
        <v>29.554750250000001</v>
      </c>
      <c r="G99" s="44">
        <v>264.65823669999997</v>
      </c>
      <c r="H99" s="35">
        <v>-0.53974358970000003</v>
      </c>
      <c r="I99" s="35">
        <v>6.2222492269999998</v>
      </c>
      <c r="J99" s="43">
        <v>0.39539913859999998</v>
      </c>
      <c r="K99" s="36">
        <v>-4.93974359</v>
      </c>
      <c r="L99" s="35">
        <v>15.88832951</v>
      </c>
      <c r="M99" s="50">
        <v>31.92581547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32.564102560000002</v>
      </c>
      <c r="F100" s="34">
        <v>16.00834059</v>
      </c>
      <c r="G100" s="44">
        <v>153.9336801</v>
      </c>
      <c r="H100" s="35">
        <v>-2.4641025640000001</v>
      </c>
      <c r="I100" s="35">
        <v>5.5016145290000003</v>
      </c>
      <c r="J100" s="43">
        <v>-8.5222467930000008</v>
      </c>
      <c r="K100" s="36">
        <v>-6.0141025639999999</v>
      </c>
      <c r="L100" s="35">
        <v>13.993438490000001</v>
      </c>
      <c r="M100" s="50">
        <v>15.593001660000001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27.179487179999999</v>
      </c>
      <c r="F101" s="34">
        <v>23.007086390000001</v>
      </c>
      <c r="G101" s="44">
        <v>172.98403959999999</v>
      </c>
      <c r="H101" s="35">
        <v>-1.079487179</v>
      </c>
      <c r="I101" s="35">
        <v>4.9671717500000003</v>
      </c>
      <c r="J101" s="43">
        <v>-12.47534516</v>
      </c>
      <c r="K101" s="36">
        <v>-5.0294871790000002</v>
      </c>
      <c r="L101" s="35">
        <v>19.710901339999999</v>
      </c>
      <c r="M101" s="50">
        <v>14.78226473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18.435897440000002</v>
      </c>
      <c r="F102" s="34">
        <v>12.5422958</v>
      </c>
      <c r="G102" s="44">
        <v>279.17418470000001</v>
      </c>
      <c r="H102" s="35">
        <v>-0.88589743590000003</v>
      </c>
      <c r="I102" s="35">
        <v>4.7412713440000003</v>
      </c>
      <c r="J102" s="43">
        <v>-12.27947614</v>
      </c>
      <c r="K102" s="36">
        <v>-6.2858974359999999</v>
      </c>
      <c r="L102" s="35">
        <v>9.6517698680000006</v>
      </c>
      <c r="M102" s="50">
        <v>18.647741669999998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31.23076923</v>
      </c>
      <c r="F103" s="35">
        <v>19.815105679999999</v>
      </c>
      <c r="G103" s="18">
        <v>133.39756550000001</v>
      </c>
      <c r="H103" s="47">
        <v>-1.2807692310000001</v>
      </c>
      <c r="I103" s="48">
        <v>8.7883428989999999</v>
      </c>
      <c r="J103" s="49">
        <v>-1.673776022</v>
      </c>
      <c r="K103" s="47">
        <v>-4.8807692310000004</v>
      </c>
      <c r="L103" s="48">
        <v>18.340382900000002</v>
      </c>
      <c r="M103" s="51">
        <v>17.541340829999999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22.61538462</v>
      </c>
      <c r="F104" s="46">
        <v>18.6603596</v>
      </c>
      <c r="G104" s="45">
        <v>237.71041890000001</v>
      </c>
      <c r="H104" s="47">
        <v>-0.81538461539999996</v>
      </c>
      <c r="I104" s="48">
        <v>6.9238696759999998</v>
      </c>
      <c r="J104" s="49">
        <v>-17.313102610000001</v>
      </c>
      <c r="K104" s="47">
        <v>-6.2153846149999996</v>
      </c>
      <c r="L104" s="48">
        <v>15.98196637</v>
      </c>
      <c r="M104" s="51">
        <v>0.91364101870000003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31.717948719999999</v>
      </c>
      <c r="F105" s="46">
        <v>24.30950576</v>
      </c>
      <c r="G105" s="45">
        <v>132.67138349999999</v>
      </c>
      <c r="H105" s="47">
        <v>-1.2179487179999999</v>
      </c>
      <c r="I105" s="48">
        <v>8.8323989790000006</v>
      </c>
      <c r="J105" s="49">
        <v>-4.9882483410000003</v>
      </c>
      <c r="K105" s="47">
        <v>-4.5179487180000004</v>
      </c>
      <c r="L105" s="48">
        <v>18.906117999999999</v>
      </c>
      <c r="M105" s="51">
        <v>16.783139039999998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15.179487180000001</v>
      </c>
      <c r="F106" s="46">
        <v>15.126453890000001</v>
      </c>
      <c r="G106" s="45">
        <v>336.87171849999999</v>
      </c>
      <c r="H106" s="47">
        <v>-1.4794871789999999</v>
      </c>
      <c r="I106" s="48">
        <v>0.90418165890000002</v>
      </c>
      <c r="J106" s="49">
        <v>3.8718439939999998</v>
      </c>
      <c r="K106" s="47">
        <v>-6.079487179</v>
      </c>
      <c r="L106" s="48">
        <v>7.0483870380000004</v>
      </c>
      <c r="M106" s="51">
        <v>49.593109800000001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15.410256410000001</v>
      </c>
      <c r="F107" s="46">
        <v>13.312447909999999</v>
      </c>
      <c r="G107" s="45">
        <v>323.11565000000002</v>
      </c>
      <c r="H107" s="47">
        <v>-0.96025641029999997</v>
      </c>
      <c r="I107" s="48">
        <v>1.219749942</v>
      </c>
      <c r="J107" s="49">
        <v>5.8396418419999998</v>
      </c>
      <c r="K107" s="47">
        <v>-5.7602564100000002</v>
      </c>
      <c r="L107" s="48">
        <v>6.9950489190000003</v>
      </c>
      <c r="M107" s="51">
        <v>45.490017899999998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16.38461538</v>
      </c>
      <c r="F108" s="46">
        <v>10.47158153</v>
      </c>
      <c r="G108" s="45">
        <v>290.27197560000002</v>
      </c>
      <c r="H108" s="47">
        <v>-2.1846153849999999</v>
      </c>
      <c r="I108" s="48">
        <v>1.9697143770000001</v>
      </c>
      <c r="J108" s="49">
        <v>-1.0526750680000001</v>
      </c>
      <c r="K108" s="47">
        <v>-6.9346153849999999</v>
      </c>
      <c r="L108" s="48">
        <v>5.4436948999999997</v>
      </c>
      <c r="M108" s="51">
        <v>30.981387460000001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044BD9EC-C3F8-4ACD-B1CC-6D7DE9A72FD9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0E80326-2CE3-4BD9-BF4D-B02E8D5764B0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C13A5612-1EB0-476B-83F5-F61DFC6DC321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07DC9AD0-D391-4184-9806-A3D7DEF7B452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447F9724-A075-4049-9CF9-07DADD99864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1AC844F6-D9CD-4541-845E-6CE98B22D95E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B3D23034-C2A7-4E14-8975-C941057EDAF1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DA0D46CD-7973-4A6C-8BC5-5CBBB2AF072D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4C5293F7-BFED-4A61-8B04-52AF86284E3C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36DD807F-761C-442D-9628-109E94D6E39D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228B230C-E2D8-415F-8DB6-2ED4413C2AE4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AB55B67D-0146-4AB2-B56D-4F53C8884E90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outlinePr summaryBelow="0" summaryRight="0"/>
  </sheetPr>
  <dimension ref="A1:Y1001"/>
  <sheetViews>
    <sheetView workbookViewId="0">
      <selection activeCell="N9" sqref="N9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22.897940935662739</v>
      </c>
      <c r="F3" s="34">
        <f t="shared" si="0"/>
        <v>27.083874482825582</v>
      </c>
      <c r="G3" s="53">
        <f t="shared" si="0"/>
        <v>207.45773110227557</v>
      </c>
      <c r="H3" s="34">
        <f t="shared" si="0"/>
        <v>-3.9768626509326768</v>
      </c>
      <c r="I3" s="34">
        <f t="shared" si="0"/>
        <v>29.111268269735294</v>
      </c>
      <c r="J3" s="52">
        <f t="shared" si="0"/>
        <v>8.9220335495270167</v>
      </c>
      <c r="K3" s="34">
        <f t="shared" si="0"/>
        <v>-6.682619550932678</v>
      </c>
      <c r="L3" s="34">
        <f t="shared" si="0"/>
        <v>29.712312497018406</v>
      </c>
      <c r="M3" s="52">
        <f t="shared" si="0"/>
        <v>29.832545041482135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14.025641029999999</v>
      </c>
      <c r="F4" s="34">
        <v>14.53845347</v>
      </c>
      <c r="G4" s="44">
        <v>350.14521339999999</v>
      </c>
      <c r="H4" s="35">
        <v>-3.575641026</v>
      </c>
      <c r="I4" s="35">
        <v>23.20174295</v>
      </c>
      <c r="J4" s="43">
        <v>-22.730381600000001</v>
      </c>
      <c r="K4" s="36">
        <v>-4.1256410260000003</v>
      </c>
      <c r="L4" s="35">
        <v>33.934329329999997</v>
      </c>
      <c r="M4" s="50">
        <v>15.43402234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14.589743589999999</v>
      </c>
      <c r="F5" s="34">
        <v>14.19674066</v>
      </c>
      <c r="G5" s="44">
        <v>322.99637799999999</v>
      </c>
      <c r="H5" s="35">
        <v>-3.3897435900000001</v>
      </c>
      <c r="I5" s="35">
        <v>23.773159750000001</v>
      </c>
      <c r="J5" s="43">
        <v>-19.885556789999999</v>
      </c>
      <c r="K5" s="36">
        <v>-4.1397435900000001</v>
      </c>
      <c r="L5" s="35">
        <v>33.92364508</v>
      </c>
      <c r="M5" s="50">
        <v>17.83966534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17</v>
      </c>
      <c r="F6" s="34">
        <v>15.830804970000001</v>
      </c>
      <c r="G6" s="44">
        <v>281.09191989999999</v>
      </c>
      <c r="H6" s="35">
        <v>-3.9</v>
      </c>
      <c r="I6" s="35">
        <v>25.848579260000001</v>
      </c>
      <c r="J6" s="43">
        <v>-16.786781420000001</v>
      </c>
      <c r="K6" s="36">
        <v>-4.5999999999999996</v>
      </c>
      <c r="L6" s="35">
        <v>36.346803610000002</v>
      </c>
      <c r="M6" s="50">
        <v>22.843567620000002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15.30769231</v>
      </c>
      <c r="F7" s="34">
        <v>45.42180785</v>
      </c>
      <c r="G7" s="44">
        <v>243.66887600000001</v>
      </c>
      <c r="H7" s="35">
        <v>-3.5076923080000002</v>
      </c>
      <c r="I7" s="35">
        <v>35.171222319999998</v>
      </c>
      <c r="J7" s="43">
        <v>7.9429831560000004</v>
      </c>
      <c r="K7" s="36">
        <v>-5.2576923080000002</v>
      </c>
      <c r="L7" s="35">
        <v>36.921618850000002</v>
      </c>
      <c r="M7" s="50">
        <v>43.824440160000002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19.15384615</v>
      </c>
      <c r="F8" s="34">
        <v>30.819561400000001</v>
      </c>
      <c r="G8" s="44">
        <v>219.7540587</v>
      </c>
      <c r="H8" s="35">
        <v>-3.403846154</v>
      </c>
      <c r="I8" s="35">
        <v>34.766510670000002</v>
      </c>
      <c r="J8" s="43">
        <v>23.43018326</v>
      </c>
      <c r="K8" s="36">
        <v>-6.1038461540000002</v>
      </c>
      <c r="L8" s="35">
        <v>32.88007125</v>
      </c>
      <c r="M8" s="50">
        <v>33.65056818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13.79487179</v>
      </c>
      <c r="F9" s="34">
        <v>15.55153245</v>
      </c>
      <c r="G9" s="44">
        <v>368.3247298</v>
      </c>
      <c r="H9" s="35">
        <v>-3.6448717949999998</v>
      </c>
      <c r="I9" s="35">
        <v>23.583466439999999</v>
      </c>
      <c r="J9" s="43">
        <v>-27.138167459999998</v>
      </c>
      <c r="K9" s="36">
        <v>-4.1448717950000002</v>
      </c>
      <c r="L9" s="35">
        <v>35.0274334</v>
      </c>
      <c r="M9" s="50">
        <v>19.156472839999999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19.794871789999998</v>
      </c>
      <c r="F10" s="34">
        <v>15.859607159999999</v>
      </c>
      <c r="G10" s="44">
        <v>274.0797609</v>
      </c>
      <c r="H10" s="35">
        <v>-3.6448717949999998</v>
      </c>
      <c r="I10" s="35">
        <v>25.481064379999999</v>
      </c>
      <c r="J10" s="43">
        <v>-14.832021470000001</v>
      </c>
      <c r="K10" s="36">
        <v>-5.9448717950000001</v>
      </c>
      <c r="L10" s="35">
        <v>35.258336509999999</v>
      </c>
      <c r="M10" s="50">
        <v>19.899370520000002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14.43589744</v>
      </c>
      <c r="F11" s="34">
        <v>19.86149309</v>
      </c>
      <c r="G11" s="44">
        <v>290.04287779999999</v>
      </c>
      <c r="H11" s="35">
        <v>-3.0358974359999999</v>
      </c>
      <c r="I11" s="35">
        <v>28.505593229999999</v>
      </c>
      <c r="J11" s="43">
        <v>-6.9149198350000001</v>
      </c>
      <c r="K11" s="36">
        <v>-4.1358974359999996</v>
      </c>
      <c r="L11" s="35">
        <v>33.196507760000003</v>
      </c>
      <c r="M11" s="50">
        <v>33.633846560000002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16.46153846</v>
      </c>
      <c r="F12" s="34">
        <v>16.791128449999999</v>
      </c>
      <c r="G12" s="44">
        <v>281.73461789999999</v>
      </c>
      <c r="H12" s="35">
        <v>-3.8115384620000001</v>
      </c>
      <c r="I12" s="35">
        <v>27.442252440000001</v>
      </c>
      <c r="J12" s="43">
        <v>-12.62627575</v>
      </c>
      <c r="K12" s="36">
        <v>-4.461538462</v>
      </c>
      <c r="L12" s="35">
        <v>32.876988879999999</v>
      </c>
      <c r="M12" s="50">
        <v>31.844652450000002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13.12820513</v>
      </c>
      <c r="F13" s="34">
        <v>21.516592469999999</v>
      </c>
      <c r="G13" s="44">
        <v>360.46834030000002</v>
      </c>
      <c r="H13" s="35">
        <v>-3.2282051279999999</v>
      </c>
      <c r="I13" s="35">
        <v>27.853810540000001</v>
      </c>
      <c r="J13" s="43">
        <v>-18.673887300000001</v>
      </c>
      <c r="K13" s="36">
        <v>-4.2782051279999997</v>
      </c>
      <c r="L13" s="35">
        <v>37.211377849999998</v>
      </c>
      <c r="M13" s="50">
        <v>22.05295031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11.87179487</v>
      </c>
      <c r="F14" s="34">
        <v>14.769281339999999</v>
      </c>
      <c r="G14" s="44">
        <v>394.2146414</v>
      </c>
      <c r="H14" s="35">
        <v>-2.6217948720000002</v>
      </c>
      <c r="I14" s="35">
        <v>22.10352206</v>
      </c>
      <c r="J14" s="43">
        <v>-27.73388546</v>
      </c>
      <c r="K14" s="36">
        <v>-4.1217948719999997</v>
      </c>
      <c r="L14" s="35">
        <v>33.824775170000002</v>
      </c>
      <c r="M14" s="50">
        <v>21.12716412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31.589743590000001</v>
      </c>
      <c r="F15" s="34">
        <v>18.1111325</v>
      </c>
      <c r="G15" s="44">
        <v>167.18116800000001</v>
      </c>
      <c r="H15" s="35">
        <v>-4.0897435900000003</v>
      </c>
      <c r="I15" s="35">
        <v>21.489931510000002</v>
      </c>
      <c r="J15" s="43">
        <v>16.094712820000002</v>
      </c>
      <c r="K15" s="36">
        <v>-8.1897435900000009</v>
      </c>
      <c r="L15" s="35">
        <v>23.049024129999999</v>
      </c>
      <c r="M15" s="50">
        <v>21.099504119999999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20.564102559999998</v>
      </c>
      <c r="F16" s="34">
        <v>42.643013539999998</v>
      </c>
      <c r="G16" s="44">
        <v>184.50454780000001</v>
      </c>
      <c r="H16" s="35">
        <v>-4.0141025639999999</v>
      </c>
      <c r="I16" s="35">
        <v>30.62365707</v>
      </c>
      <c r="J16" s="43">
        <v>23.352896550000001</v>
      </c>
      <c r="K16" s="36">
        <v>-7.0141025639999999</v>
      </c>
      <c r="L16" s="35">
        <v>30.774356300000001</v>
      </c>
      <c r="M16" s="50">
        <v>47.417532530000003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18.282051280000001</v>
      </c>
      <c r="F17" s="34">
        <v>23.010395249999998</v>
      </c>
      <c r="G17" s="44">
        <v>250.4095164</v>
      </c>
      <c r="H17" s="35">
        <v>-4.1820512819999998</v>
      </c>
      <c r="I17" s="35">
        <v>31.669535440000001</v>
      </c>
      <c r="J17" s="43">
        <v>-11.168574230000001</v>
      </c>
      <c r="K17" s="36">
        <v>-5.6820512819999998</v>
      </c>
      <c r="L17" s="35">
        <v>36.335961150000003</v>
      </c>
      <c r="M17" s="50">
        <v>26.28594202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19.76923077</v>
      </c>
      <c r="F18" s="34">
        <v>19.018588189999999</v>
      </c>
      <c r="G18" s="44">
        <v>239.7222611</v>
      </c>
      <c r="H18" s="35">
        <v>-3.8692307690000001</v>
      </c>
      <c r="I18" s="35">
        <v>29.041893259999998</v>
      </c>
      <c r="J18" s="43">
        <v>-6.0650611320000003</v>
      </c>
      <c r="K18" s="36">
        <v>-6.0692307689999998</v>
      </c>
      <c r="L18" s="35">
        <v>32.476027180000003</v>
      </c>
      <c r="M18" s="50">
        <v>19.532782879999999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15.641025640000001</v>
      </c>
      <c r="F19" s="34">
        <v>11.427258030000001</v>
      </c>
      <c r="G19" s="44">
        <v>311.04900839999999</v>
      </c>
      <c r="H19" s="35">
        <v>-3.3410256409999999</v>
      </c>
      <c r="I19" s="35">
        <v>22.033175740000001</v>
      </c>
      <c r="J19" s="43">
        <v>-20.109956189999998</v>
      </c>
      <c r="K19" s="36">
        <v>-4.4910256410000002</v>
      </c>
      <c r="L19" s="35">
        <v>30.536479750000002</v>
      </c>
      <c r="M19" s="50">
        <v>25.418737409999999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16.974358970000001</v>
      </c>
      <c r="F20" s="34">
        <v>46.995663860000001</v>
      </c>
      <c r="G20" s="44">
        <v>202.14964029999999</v>
      </c>
      <c r="H20" s="35">
        <v>-3.8743589740000002</v>
      </c>
      <c r="I20" s="35">
        <v>33.220678589999999</v>
      </c>
      <c r="J20" s="43">
        <v>19.263461800000002</v>
      </c>
      <c r="K20" s="36">
        <v>-5.7743589740000001</v>
      </c>
      <c r="L20" s="35">
        <v>34.472267600000002</v>
      </c>
      <c r="M20" s="50">
        <v>49.86415496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12.56410256</v>
      </c>
      <c r="F21" s="34">
        <v>27.08953936</v>
      </c>
      <c r="G21" s="44">
        <v>321.12693460000003</v>
      </c>
      <c r="H21" s="35">
        <v>-3.4641025640000001</v>
      </c>
      <c r="I21" s="35">
        <v>30.781047900000001</v>
      </c>
      <c r="J21" s="43">
        <v>-8.0790880000000005</v>
      </c>
      <c r="K21" s="36">
        <v>-3.9641025640000001</v>
      </c>
      <c r="L21" s="35">
        <v>36.877958849999999</v>
      </c>
      <c r="M21" s="50">
        <v>34.595556889999997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12.66666667</v>
      </c>
      <c r="F22" s="34">
        <v>14.82225633</v>
      </c>
      <c r="G22" s="44">
        <v>384.46411130000001</v>
      </c>
      <c r="H22" s="35">
        <v>-2.9166666669999999</v>
      </c>
      <c r="I22" s="35">
        <v>22.545145359999999</v>
      </c>
      <c r="J22" s="43">
        <v>-28.062068490000001</v>
      </c>
      <c r="K22" s="36">
        <v>-3.8666666670000001</v>
      </c>
      <c r="L22" s="35">
        <v>33.752307459999997</v>
      </c>
      <c r="M22" s="50">
        <v>14.29602422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32.051282049999998</v>
      </c>
      <c r="F23" s="34">
        <v>21.808302560000001</v>
      </c>
      <c r="G23" s="44">
        <v>192.23180339999999</v>
      </c>
      <c r="H23" s="35">
        <v>-5.3012820510000003</v>
      </c>
      <c r="I23" s="35">
        <v>24.70638421</v>
      </c>
      <c r="J23" s="43">
        <v>18.055156799999999</v>
      </c>
      <c r="K23" s="36">
        <v>-8.4012820510000008</v>
      </c>
      <c r="L23" s="35">
        <v>23.79227775</v>
      </c>
      <c r="M23" s="50">
        <v>20.071316150000001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16.69230769</v>
      </c>
      <c r="F24" s="34">
        <v>23.22361325</v>
      </c>
      <c r="G24" s="44">
        <v>270.02644729999997</v>
      </c>
      <c r="H24" s="35">
        <v>-3.6423076920000002</v>
      </c>
      <c r="I24" s="35">
        <v>31.596949590000001</v>
      </c>
      <c r="J24" s="43">
        <v>-7.0917220619999997</v>
      </c>
      <c r="K24" s="36">
        <v>-4.6423076920000002</v>
      </c>
      <c r="L24" s="35">
        <v>35.899712960000002</v>
      </c>
      <c r="M24" s="50">
        <v>28.42732036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18.128205130000001</v>
      </c>
      <c r="F25" s="34">
        <v>14.55274064</v>
      </c>
      <c r="G25" s="44">
        <v>278.17870979999998</v>
      </c>
      <c r="H25" s="35">
        <v>-3.7782051280000002</v>
      </c>
      <c r="I25" s="35">
        <v>23.674273620000001</v>
      </c>
      <c r="J25" s="43">
        <v>-9.890966938</v>
      </c>
      <c r="K25" s="36">
        <v>-5.4782051279999999</v>
      </c>
      <c r="L25" s="35">
        <v>34.74097665</v>
      </c>
      <c r="M25" s="50">
        <v>20.570388980000001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15.20512821</v>
      </c>
      <c r="F26" s="34">
        <v>12.824208280000001</v>
      </c>
      <c r="G26" s="44">
        <v>305.16972920000001</v>
      </c>
      <c r="H26" s="35">
        <v>-3.155128205</v>
      </c>
      <c r="I26" s="35">
        <v>23.912169240000001</v>
      </c>
      <c r="J26" s="43">
        <v>-20.446832109999999</v>
      </c>
      <c r="K26" s="36">
        <v>-3.9551282049999998</v>
      </c>
      <c r="L26" s="35">
        <v>33.349539350000001</v>
      </c>
      <c r="M26" s="50">
        <v>26.357418790000001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19.948717949999999</v>
      </c>
      <c r="F27" s="34">
        <v>32.674708879999997</v>
      </c>
      <c r="G27" s="44">
        <v>208.36301510000001</v>
      </c>
      <c r="H27" s="35">
        <v>-3.4487179490000002</v>
      </c>
      <c r="I27" s="35">
        <v>32.097289240000002</v>
      </c>
      <c r="J27" s="43">
        <v>27.198848949999999</v>
      </c>
      <c r="K27" s="36">
        <v>-6.4487179489999997</v>
      </c>
      <c r="L27" s="35">
        <v>29.682802450000001</v>
      </c>
      <c r="M27" s="50">
        <v>54.248864859999998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14.179487180000001</v>
      </c>
      <c r="F28" s="34">
        <v>17.77668924</v>
      </c>
      <c r="G28" s="44">
        <v>339.81409719999999</v>
      </c>
      <c r="H28" s="35">
        <v>-3.6794871790000001</v>
      </c>
      <c r="I28" s="35">
        <v>25.616084010000002</v>
      </c>
      <c r="J28" s="43">
        <v>-14.45433077</v>
      </c>
      <c r="K28" s="36">
        <v>-4.1294871789999998</v>
      </c>
      <c r="L28" s="35">
        <v>34.103899490000003</v>
      </c>
      <c r="M28" s="50">
        <v>25.652793450000001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23.820512820000001</v>
      </c>
      <c r="F29" s="34">
        <v>25.278730639999999</v>
      </c>
      <c r="G29" s="44">
        <v>200.21829890000001</v>
      </c>
      <c r="H29" s="35">
        <v>-3.8705128210000002</v>
      </c>
      <c r="I29" s="35">
        <v>30.897966140000001</v>
      </c>
      <c r="J29" s="43">
        <v>17.878117169999999</v>
      </c>
      <c r="K29" s="36">
        <v>-6.4705128209999998</v>
      </c>
      <c r="L29" s="35">
        <v>27.552203410000001</v>
      </c>
      <c r="M29" s="50">
        <v>30.755872329999999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19.256410259999999</v>
      </c>
      <c r="F30" s="34">
        <v>25.160271860000002</v>
      </c>
      <c r="G30" s="44">
        <v>234.7298657</v>
      </c>
      <c r="H30" s="35">
        <v>-3.2564102560000001</v>
      </c>
      <c r="I30" s="35">
        <v>32.891812299999998</v>
      </c>
      <c r="J30" s="43">
        <v>11.40728698</v>
      </c>
      <c r="K30" s="36">
        <v>-5.5564102560000004</v>
      </c>
      <c r="L30" s="35">
        <v>33.398372330000001</v>
      </c>
      <c r="M30" s="50">
        <v>25.979177419999999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25.743589740000001</v>
      </c>
      <c r="F31" s="34">
        <v>31.16016535</v>
      </c>
      <c r="G31" s="44">
        <v>162.28927300000001</v>
      </c>
      <c r="H31" s="35">
        <v>-3.9435897440000001</v>
      </c>
      <c r="I31" s="35">
        <v>29.61063429</v>
      </c>
      <c r="J31" s="43">
        <v>15.31856219</v>
      </c>
      <c r="K31" s="36">
        <v>-7.593589744</v>
      </c>
      <c r="L31" s="35">
        <v>27.04592568</v>
      </c>
      <c r="M31" s="50">
        <v>37.996180969999998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21.102564099999999</v>
      </c>
      <c r="F32" s="34">
        <v>32.051018050000003</v>
      </c>
      <c r="G32" s="44">
        <v>183.87883110000001</v>
      </c>
      <c r="H32" s="35">
        <v>-3.9525641029999998</v>
      </c>
      <c r="I32" s="35">
        <v>29.142227829999999</v>
      </c>
      <c r="J32" s="43">
        <v>22.007296620000002</v>
      </c>
      <c r="K32" s="36">
        <v>-6.7525641030000001</v>
      </c>
      <c r="L32" s="35">
        <v>26.574624719999999</v>
      </c>
      <c r="M32" s="50">
        <v>47.300443469999998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14.974358970000001</v>
      </c>
      <c r="F33" s="34">
        <v>14.22176919</v>
      </c>
      <c r="G33" s="44">
        <v>319.37415290000001</v>
      </c>
      <c r="H33" s="35">
        <v>-3.3743589740000002</v>
      </c>
      <c r="I33" s="35">
        <v>24.433286240000001</v>
      </c>
      <c r="J33" s="43">
        <v>-22.44077442</v>
      </c>
      <c r="K33" s="36">
        <v>-4.3243589739999999</v>
      </c>
      <c r="L33" s="35">
        <v>34.243555880000002</v>
      </c>
      <c r="M33" s="50">
        <v>21.417701730000001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17.435897440000002</v>
      </c>
      <c r="F34" s="34">
        <v>18.306773060000001</v>
      </c>
      <c r="G34" s="44">
        <v>271.0068023</v>
      </c>
      <c r="H34" s="35">
        <v>-3.7858974359999999</v>
      </c>
      <c r="I34" s="35">
        <v>28.151643400000001</v>
      </c>
      <c r="J34" s="43">
        <v>-10.234165170000001</v>
      </c>
      <c r="K34" s="36">
        <v>-5.1858974360000003</v>
      </c>
      <c r="L34" s="35">
        <v>33.74887116</v>
      </c>
      <c r="M34" s="50">
        <v>33.321335259999998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27.282051280000001</v>
      </c>
      <c r="F35" s="34">
        <v>24.03647746</v>
      </c>
      <c r="G35" s="44">
        <v>186.0206628</v>
      </c>
      <c r="H35" s="35">
        <v>-4.4820512819999996</v>
      </c>
      <c r="I35" s="35">
        <v>26.844286459999999</v>
      </c>
      <c r="J35" s="43">
        <v>21.2260095</v>
      </c>
      <c r="K35" s="36">
        <v>-7.9320512819999998</v>
      </c>
      <c r="L35" s="35">
        <v>22.773370379999999</v>
      </c>
      <c r="M35" s="50">
        <v>24.213822570000001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27.641025639999999</v>
      </c>
      <c r="F36" s="34">
        <v>23.109138640000001</v>
      </c>
      <c r="G36" s="44">
        <v>200.8270354</v>
      </c>
      <c r="H36" s="35">
        <v>-4.9410256410000004</v>
      </c>
      <c r="I36" s="35">
        <v>27.387323330000001</v>
      </c>
      <c r="J36" s="43">
        <v>19.662606709999999</v>
      </c>
      <c r="K36" s="36">
        <v>-7.9410256410000004</v>
      </c>
      <c r="L36" s="35">
        <v>23.87012391</v>
      </c>
      <c r="M36" s="50">
        <v>21.43464981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25.333333329999999</v>
      </c>
      <c r="F37" s="34">
        <v>42.611039480000002</v>
      </c>
      <c r="G37" s="44">
        <v>129.5631381</v>
      </c>
      <c r="H37" s="35">
        <v>-2.7833333329999999</v>
      </c>
      <c r="I37" s="35">
        <v>31.75967004</v>
      </c>
      <c r="J37" s="43">
        <v>13.07524048</v>
      </c>
      <c r="K37" s="36">
        <v>-7.1833333330000002</v>
      </c>
      <c r="L37" s="35">
        <v>34.920661989999999</v>
      </c>
      <c r="M37" s="50">
        <v>26.927361869999999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23.794871789999998</v>
      </c>
      <c r="F38" s="34">
        <v>32.590467400000001</v>
      </c>
      <c r="G38" s="44">
        <v>172.12796109999999</v>
      </c>
      <c r="H38" s="35">
        <v>-3.6448717949999998</v>
      </c>
      <c r="I38" s="35">
        <v>29.21757655</v>
      </c>
      <c r="J38" s="43">
        <v>16.248037969999999</v>
      </c>
      <c r="K38" s="36">
        <v>-7.0948717950000004</v>
      </c>
      <c r="L38" s="35">
        <v>26.96630025</v>
      </c>
      <c r="M38" s="50">
        <v>42.563016599999997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31.897435900000001</v>
      </c>
      <c r="F39" s="34">
        <v>23.293395700000001</v>
      </c>
      <c r="G39" s="44">
        <v>131.97454859999999</v>
      </c>
      <c r="H39" s="35">
        <v>-4.1474358970000003</v>
      </c>
      <c r="I39" s="35">
        <v>24.959021100000001</v>
      </c>
      <c r="J39" s="43">
        <v>12.218197529999999</v>
      </c>
      <c r="K39" s="36">
        <v>-8.5974358970000004</v>
      </c>
      <c r="L39" s="35">
        <v>26.023619180000001</v>
      </c>
      <c r="M39" s="50">
        <v>23.23899544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15.07692308</v>
      </c>
      <c r="F40" s="34">
        <v>15.35833774</v>
      </c>
      <c r="G40" s="44">
        <v>304.8662784</v>
      </c>
      <c r="H40" s="35">
        <v>-3.6769230770000001</v>
      </c>
      <c r="I40" s="35">
        <v>25.492974029999999</v>
      </c>
      <c r="J40" s="43">
        <v>-12.577085719999999</v>
      </c>
      <c r="K40" s="36">
        <v>-4.1269230769999998</v>
      </c>
      <c r="L40" s="35">
        <v>33.572236959999998</v>
      </c>
      <c r="M40" s="50">
        <v>30.886156199999999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29.948717949999999</v>
      </c>
      <c r="F41" s="34">
        <v>32.741630649999998</v>
      </c>
      <c r="G41" s="44">
        <v>124.9472111</v>
      </c>
      <c r="H41" s="35">
        <v>-4.0487179490000003</v>
      </c>
      <c r="I41" s="35">
        <v>29.429790969999999</v>
      </c>
      <c r="J41" s="43">
        <v>13.29832128</v>
      </c>
      <c r="K41" s="36">
        <v>-7.9487179489999997</v>
      </c>
      <c r="L41" s="35">
        <v>32.439578339999997</v>
      </c>
      <c r="M41" s="50">
        <v>23.959393259999999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13.12820513</v>
      </c>
      <c r="F42" s="34">
        <v>39.477710629999997</v>
      </c>
      <c r="G42" s="44">
        <v>273.64006929999999</v>
      </c>
      <c r="H42" s="35">
        <v>-3.6282051279999998</v>
      </c>
      <c r="I42" s="35">
        <v>33.876211650000002</v>
      </c>
      <c r="J42" s="43">
        <v>-2.6926459189999998</v>
      </c>
      <c r="K42" s="36">
        <v>-4.4782051279999999</v>
      </c>
      <c r="L42" s="35">
        <v>36.090773679999998</v>
      </c>
      <c r="M42" s="50">
        <v>40.843873189999996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15.07692308</v>
      </c>
      <c r="F43" s="34">
        <v>21.734844939999999</v>
      </c>
      <c r="G43" s="44">
        <v>269.57408579999998</v>
      </c>
      <c r="H43" s="35">
        <v>-3.4769230769999999</v>
      </c>
      <c r="I43" s="35">
        <v>29.40021642</v>
      </c>
      <c r="J43" s="43">
        <v>-12.8578384</v>
      </c>
      <c r="K43" s="36">
        <v>-4.2269230770000004</v>
      </c>
      <c r="L43" s="35">
        <v>31.876738960000001</v>
      </c>
      <c r="M43" s="50">
        <v>31.858941640000001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23.512820510000001</v>
      </c>
      <c r="F44" s="34">
        <v>36.285498740000001</v>
      </c>
      <c r="G44" s="44">
        <v>148.0619762</v>
      </c>
      <c r="H44" s="35">
        <v>-2.9128205129999998</v>
      </c>
      <c r="I44" s="35">
        <v>29.883338999999999</v>
      </c>
      <c r="J44" s="43">
        <v>14.5554711</v>
      </c>
      <c r="K44" s="36">
        <v>-7.2128205129999996</v>
      </c>
      <c r="L44" s="35">
        <v>30.823142600000001</v>
      </c>
      <c r="M44" s="50">
        <v>35.423464359999997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22.30769231</v>
      </c>
      <c r="F45" s="34">
        <v>34.353298819999999</v>
      </c>
      <c r="G45" s="44">
        <v>185.59676540000001</v>
      </c>
      <c r="H45" s="35">
        <v>-3.9576923079999999</v>
      </c>
      <c r="I45" s="35">
        <v>32.030829750000002</v>
      </c>
      <c r="J45" s="43">
        <v>20.427047139999999</v>
      </c>
      <c r="K45" s="36">
        <v>-6.9076923079999997</v>
      </c>
      <c r="L45" s="35">
        <v>27.532721460000001</v>
      </c>
      <c r="M45" s="50">
        <v>44.48680221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17.794871789999998</v>
      </c>
      <c r="F46" s="34">
        <v>16.06598683</v>
      </c>
      <c r="G46" s="44">
        <v>283.44183989999999</v>
      </c>
      <c r="H46" s="35">
        <v>-3.6448717949999998</v>
      </c>
      <c r="I46" s="35">
        <v>26.672621339999999</v>
      </c>
      <c r="J46" s="43">
        <v>-16.3432678</v>
      </c>
      <c r="K46" s="36">
        <v>-4.7948717949999997</v>
      </c>
      <c r="L46" s="35">
        <v>35.44166774</v>
      </c>
      <c r="M46" s="50">
        <v>22.707324910000001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16.512820510000001</v>
      </c>
      <c r="F47" s="34">
        <v>14.568541890000001</v>
      </c>
      <c r="G47" s="44">
        <v>295.15203639999999</v>
      </c>
      <c r="H47" s="35">
        <v>-3.8128205130000001</v>
      </c>
      <c r="I47" s="35">
        <v>25.43690664</v>
      </c>
      <c r="J47" s="43">
        <v>-18.735446660000001</v>
      </c>
      <c r="K47" s="36">
        <v>-4.5628205130000001</v>
      </c>
      <c r="L47" s="35">
        <v>35.068178949999997</v>
      </c>
      <c r="M47" s="50">
        <v>23.664503419999999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24.974358970000001</v>
      </c>
      <c r="F48" s="34">
        <v>16.897133409999999</v>
      </c>
      <c r="G48" s="44">
        <v>227.89902459999999</v>
      </c>
      <c r="H48" s="35">
        <v>-4.4243589740000004</v>
      </c>
      <c r="I48" s="35">
        <v>26.787799679999999</v>
      </c>
      <c r="J48" s="43">
        <v>1.3363588159999999</v>
      </c>
      <c r="K48" s="36">
        <v>-7.5743589739999999</v>
      </c>
      <c r="L48" s="35">
        <v>29.10098709</v>
      </c>
      <c r="M48" s="50">
        <v>29.369209590000001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14.79487179</v>
      </c>
      <c r="F49" s="34">
        <v>11.66682791</v>
      </c>
      <c r="G49" s="44">
        <v>314.47536530000002</v>
      </c>
      <c r="H49" s="35">
        <v>-3.3948717949999998</v>
      </c>
      <c r="I49" s="35">
        <v>22.25346532</v>
      </c>
      <c r="J49" s="43">
        <v>-19.218115300000001</v>
      </c>
      <c r="K49" s="36">
        <v>-4.0948717950000004</v>
      </c>
      <c r="L49" s="35">
        <v>32.383755260000001</v>
      </c>
      <c r="M49" s="50">
        <v>26.31193468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28.23076923</v>
      </c>
      <c r="F50" s="34">
        <v>32.35915267</v>
      </c>
      <c r="G50" s="44">
        <v>140.98835829999999</v>
      </c>
      <c r="H50" s="35">
        <v>-4.4307692310000002</v>
      </c>
      <c r="I50" s="35">
        <v>29.518056420000001</v>
      </c>
      <c r="J50" s="43">
        <v>13.4183231</v>
      </c>
      <c r="K50" s="36">
        <v>-8.5307692310000007</v>
      </c>
      <c r="L50" s="35">
        <v>29.696987660000001</v>
      </c>
      <c r="M50" s="50">
        <v>31.141434109999999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14.717948720000001</v>
      </c>
      <c r="F51" s="34">
        <v>33.124823450000001</v>
      </c>
      <c r="G51" s="44">
        <v>263.3183598</v>
      </c>
      <c r="H51" s="35">
        <v>-3.4679487180000002</v>
      </c>
      <c r="I51" s="35">
        <v>33.184652739999997</v>
      </c>
      <c r="J51" s="43">
        <v>0.89366634619999996</v>
      </c>
      <c r="K51" s="36">
        <v>-4.8679487180000001</v>
      </c>
      <c r="L51" s="35">
        <v>33.954059530000002</v>
      </c>
      <c r="M51" s="50">
        <v>37.486087499999996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19.025641029999999</v>
      </c>
      <c r="F52" s="34">
        <v>30.483979349999998</v>
      </c>
      <c r="G52" s="44">
        <v>201.08271189999999</v>
      </c>
      <c r="H52" s="35">
        <v>-3.7256410259999999</v>
      </c>
      <c r="I52" s="35">
        <v>29.8049319</v>
      </c>
      <c r="J52" s="43">
        <v>24.682835600000001</v>
      </c>
      <c r="K52" s="36">
        <v>-6.0756410259999996</v>
      </c>
      <c r="L52" s="35">
        <v>28.607631470000001</v>
      </c>
      <c r="M52" s="50">
        <v>49.327749060000002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13.256410259999999</v>
      </c>
      <c r="F53" s="34">
        <v>15.13348521</v>
      </c>
      <c r="G53" s="44">
        <v>393.62036970000003</v>
      </c>
      <c r="H53" s="35">
        <v>-3.0064102560000001</v>
      </c>
      <c r="I53" s="35">
        <v>22.35774318</v>
      </c>
      <c r="J53" s="43">
        <v>-24.402313830000001</v>
      </c>
      <c r="K53" s="36">
        <v>-4.2064102559999998</v>
      </c>
      <c r="L53" s="35">
        <v>32.775829139999999</v>
      </c>
      <c r="M53" s="50">
        <v>19.440462960000001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26.61538462</v>
      </c>
      <c r="F54" s="34">
        <v>29.379251579999998</v>
      </c>
      <c r="G54" s="44">
        <v>173.52081200000001</v>
      </c>
      <c r="H54" s="35">
        <v>-4.365384615</v>
      </c>
      <c r="I54" s="35">
        <v>29.795811270000002</v>
      </c>
      <c r="J54" s="43">
        <v>17.90487242</v>
      </c>
      <c r="K54" s="36">
        <v>-7.7653846150000003</v>
      </c>
      <c r="L54" s="35">
        <v>25.51597099</v>
      </c>
      <c r="M54" s="50">
        <v>31.90718785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15.69230769</v>
      </c>
      <c r="F55" s="34">
        <v>14.18040388</v>
      </c>
      <c r="G55" s="44">
        <v>300.1408639</v>
      </c>
      <c r="H55" s="35">
        <v>-3.4923076919999998</v>
      </c>
      <c r="I55" s="35">
        <v>24.428937449999999</v>
      </c>
      <c r="J55" s="43">
        <v>-17.498816869999999</v>
      </c>
      <c r="K55" s="36">
        <v>-4.3423076920000003</v>
      </c>
      <c r="L55" s="35">
        <v>34.865712760000001</v>
      </c>
      <c r="M55" s="50">
        <v>25.06263482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21.102564099999999</v>
      </c>
      <c r="F56" s="34">
        <v>26.417485110000001</v>
      </c>
      <c r="G56" s="44">
        <v>230.7641461</v>
      </c>
      <c r="H56" s="35">
        <v>-4.0025641030000001</v>
      </c>
      <c r="I56" s="35">
        <v>33.935250979999999</v>
      </c>
      <c r="J56" s="43">
        <v>2.8547880299999999</v>
      </c>
      <c r="K56" s="36">
        <v>-6.2025641030000003</v>
      </c>
      <c r="L56" s="35">
        <v>34.690756440000001</v>
      </c>
      <c r="M56" s="50">
        <v>19.557472270000002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15.15384615</v>
      </c>
      <c r="F57" s="34">
        <v>13.5937678</v>
      </c>
      <c r="G57" s="44">
        <v>344.1843341</v>
      </c>
      <c r="H57" s="35">
        <v>-3.903846154</v>
      </c>
      <c r="I57" s="35">
        <v>22.92290977</v>
      </c>
      <c r="J57" s="43">
        <v>-27.078598849999999</v>
      </c>
      <c r="K57" s="36">
        <v>-4.403846154</v>
      </c>
      <c r="L57" s="35">
        <v>33.906028679999999</v>
      </c>
      <c r="M57" s="50">
        <v>18.627721470000001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29.205128210000002</v>
      </c>
      <c r="F58" s="34">
        <v>25.018149350000002</v>
      </c>
      <c r="G58" s="44">
        <v>156.14909449999999</v>
      </c>
      <c r="H58" s="35">
        <v>-4.0551282049999999</v>
      </c>
      <c r="I58" s="35">
        <v>27.24507105</v>
      </c>
      <c r="J58" s="43">
        <v>16.214874040000002</v>
      </c>
      <c r="K58" s="36">
        <v>-7.3551282049999998</v>
      </c>
      <c r="L58" s="35">
        <v>24.421846030000001</v>
      </c>
      <c r="M58" s="50">
        <v>24.520872959999998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16.025641029999999</v>
      </c>
      <c r="F59" s="34">
        <v>12.28839209</v>
      </c>
      <c r="G59" s="44">
        <v>293.85517060000001</v>
      </c>
      <c r="H59" s="35">
        <v>-3.325641026</v>
      </c>
      <c r="I59" s="35">
        <v>23.746060629999999</v>
      </c>
      <c r="J59" s="43">
        <v>-15.17600255</v>
      </c>
      <c r="K59" s="36">
        <v>-4.6256410260000003</v>
      </c>
      <c r="L59" s="35">
        <v>30.749208240000002</v>
      </c>
      <c r="M59" s="50">
        <v>27.47964425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16.641025639999999</v>
      </c>
      <c r="F60" s="34">
        <v>17.577512590000001</v>
      </c>
      <c r="G60" s="44">
        <v>277.65136059999998</v>
      </c>
      <c r="H60" s="35">
        <v>-3.3410256409999999</v>
      </c>
      <c r="I60" s="35">
        <v>27.232498320000001</v>
      </c>
      <c r="J60" s="43">
        <v>-11.21139788</v>
      </c>
      <c r="K60" s="36">
        <v>-4.6410256409999997</v>
      </c>
      <c r="L60" s="35">
        <v>31.266522269999999</v>
      </c>
      <c r="M60" s="50">
        <v>28.582148069999999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21.743589740000001</v>
      </c>
      <c r="F61" s="34">
        <v>14.5790509</v>
      </c>
      <c r="G61" s="44">
        <v>258.9021022</v>
      </c>
      <c r="H61" s="35">
        <v>-3.8935897439999998</v>
      </c>
      <c r="I61" s="35">
        <v>25.39993604</v>
      </c>
      <c r="J61" s="43">
        <v>-13.893412489999999</v>
      </c>
      <c r="K61" s="36">
        <v>-6.7935897440000002</v>
      </c>
      <c r="L61" s="35">
        <v>32.350519869999999</v>
      </c>
      <c r="M61" s="50">
        <v>16.921655300000001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16.358974360000001</v>
      </c>
      <c r="F62" s="34">
        <v>23.371627660000001</v>
      </c>
      <c r="G62" s="44">
        <v>267.99909539999999</v>
      </c>
      <c r="H62" s="35">
        <v>-3.3589743589999999</v>
      </c>
      <c r="I62" s="35">
        <v>31.108106660000001</v>
      </c>
      <c r="J62" s="43">
        <v>-6.2672136189999996</v>
      </c>
      <c r="K62" s="36">
        <v>-4.6589743590000001</v>
      </c>
      <c r="L62" s="35">
        <v>33.150668289999999</v>
      </c>
      <c r="M62" s="50">
        <v>27.214961720000002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21.53846154</v>
      </c>
      <c r="F63" s="34">
        <v>42.820279489999997</v>
      </c>
      <c r="G63" s="44">
        <v>168.50324380000001</v>
      </c>
      <c r="H63" s="35">
        <v>-3.4384615379999999</v>
      </c>
      <c r="I63" s="35">
        <v>30.078861920000001</v>
      </c>
      <c r="J63" s="43">
        <v>19.207333980000001</v>
      </c>
      <c r="K63" s="36">
        <v>-7.038461538</v>
      </c>
      <c r="L63" s="35">
        <v>31.353192249999999</v>
      </c>
      <c r="M63" s="50">
        <v>39.907982939999997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15.1025641</v>
      </c>
      <c r="F64" s="34">
        <v>12.28051269</v>
      </c>
      <c r="G64" s="44">
        <v>327.39481640000002</v>
      </c>
      <c r="H64" s="35">
        <v>-3.2525641030000001</v>
      </c>
      <c r="I64" s="35">
        <v>22.58512395</v>
      </c>
      <c r="J64" s="43">
        <v>-21.670705049999999</v>
      </c>
      <c r="K64" s="36">
        <v>-4.2025641030000003</v>
      </c>
      <c r="L64" s="35">
        <v>33.191666060000003</v>
      </c>
      <c r="M64" s="50">
        <v>24.586981649999998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22.333333329999999</v>
      </c>
      <c r="F65" s="34">
        <v>21.805809610000001</v>
      </c>
      <c r="G65" s="44">
        <v>223.4160013</v>
      </c>
      <c r="H65" s="35">
        <v>-4.0333333329999999</v>
      </c>
      <c r="I65" s="35">
        <v>30.62399662</v>
      </c>
      <c r="J65" s="43">
        <v>-0.47743327499999999</v>
      </c>
      <c r="K65" s="36">
        <v>-6.983333333</v>
      </c>
      <c r="L65" s="35">
        <v>32.434666239999999</v>
      </c>
      <c r="M65" s="50">
        <v>22.741581069999999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13.46153846</v>
      </c>
      <c r="F66" s="34">
        <v>17.12598796</v>
      </c>
      <c r="G66" s="44">
        <v>389.95289960000002</v>
      </c>
      <c r="H66" s="35">
        <v>-3.1615384620000002</v>
      </c>
      <c r="I66" s="35">
        <v>24.247545200000001</v>
      </c>
      <c r="J66" s="43">
        <v>-20.56010139</v>
      </c>
      <c r="K66" s="36">
        <v>-4.211538462</v>
      </c>
      <c r="L66" s="35">
        <v>34.394830470000002</v>
      </c>
      <c r="M66" s="50">
        <v>17.278283160000001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17.256410259999999</v>
      </c>
      <c r="F67" s="34">
        <v>13.84724426</v>
      </c>
      <c r="G67" s="44">
        <v>286.09023719999999</v>
      </c>
      <c r="H67" s="35">
        <v>-3.3564102560000002</v>
      </c>
      <c r="I67" s="35">
        <v>24.844590849999999</v>
      </c>
      <c r="J67" s="43">
        <v>-11.835252110000001</v>
      </c>
      <c r="K67" s="36">
        <v>-4.906410256</v>
      </c>
      <c r="L67" s="35">
        <v>30.1222271</v>
      </c>
      <c r="M67" s="50">
        <v>33.168491770000003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23.666666670000001</v>
      </c>
      <c r="F68" s="34">
        <v>39.703752129999998</v>
      </c>
      <c r="G68" s="44">
        <v>126.33802300000001</v>
      </c>
      <c r="H68" s="35">
        <v>-2.4166666669999999</v>
      </c>
      <c r="I68" s="35">
        <v>28.446217740000002</v>
      </c>
      <c r="J68" s="43">
        <v>11.74278925</v>
      </c>
      <c r="K68" s="36">
        <v>-6.7166666670000001</v>
      </c>
      <c r="L68" s="35">
        <v>37.977725419999999</v>
      </c>
      <c r="M68" s="50">
        <v>29.931237719999999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20.23076923</v>
      </c>
      <c r="F69" s="34">
        <v>15.054459400000001</v>
      </c>
      <c r="G69" s="44">
        <v>269.7164866</v>
      </c>
      <c r="H69" s="35">
        <v>-3.8807692309999999</v>
      </c>
      <c r="I69" s="35">
        <v>25.300464609999999</v>
      </c>
      <c r="J69" s="43">
        <v>-17.907845439999999</v>
      </c>
      <c r="K69" s="36">
        <v>-6.1307692310000004</v>
      </c>
      <c r="L69" s="35">
        <v>34.198392849999998</v>
      </c>
      <c r="M69" s="50">
        <v>16.640080810000001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13.53846154</v>
      </c>
      <c r="F70" s="34">
        <v>14.130403810000001</v>
      </c>
      <c r="G70" s="44">
        <v>371.956727</v>
      </c>
      <c r="H70" s="35">
        <v>-3.2384615380000001</v>
      </c>
      <c r="I70" s="35">
        <v>22.148655789999999</v>
      </c>
      <c r="J70" s="43">
        <v>-21.88076912</v>
      </c>
      <c r="K70" s="36">
        <v>-4.1884615380000003</v>
      </c>
      <c r="L70" s="35">
        <v>32.511497679999998</v>
      </c>
      <c r="M70" s="50">
        <v>17.438110760000001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24.743589740000001</v>
      </c>
      <c r="F71" s="34">
        <v>32.662266459999998</v>
      </c>
      <c r="G71" s="44">
        <v>186.15311270000001</v>
      </c>
      <c r="H71" s="35">
        <v>-4.3935897439999998</v>
      </c>
      <c r="I71" s="35">
        <v>32.2390209</v>
      </c>
      <c r="J71" s="43">
        <v>16.896800850000002</v>
      </c>
      <c r="K71" s="36">
        <v>-7.093589744</v>
      </c>
      <c r="L71" s="35">
        <v>26.889994510000001</v>
      </c>
      <c r="M71" s="50">
        <v>34.430948440000002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30.512820510000001</v>
      </c>
      <c r="F72" s="34">
        <v>20.01903441</v>
      </c>
      <c r="G72" s="44">
        <v>209.37846690000001</v>
      </c>
      <c r="H72" s="35">
        <v>-5.362820513</v>
      </c>
      <c r="I72" s="35">
        <v>24.68315771</v>
      </c>
      <c r="J72" s="43">
        <v>18.98775801</v>
      </c>
      <c r="K72" s="36">
        <v>-8.9628205130000005</v>
      </c>
      <c r="L72" s="35">
        <v>22.946390220000001</v>
      </c>
      <c r="M72" s="50">
        <v>19.539201550000001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16.15384615</v>
      </c>
      <c r="F73" s="34">
        <v>11.996890090000001</v>
      </c>
      <c r="G73" s="44">
        <v>312.18004280000002</v>
      </c>
      <c r="H73" s="35">
        <v>-3.403846154</v>
      </c>
      <c r="I73" s="35">
        <v>23.420108679999998</v>
      </c>
      <c r="J73" s="43">
        <v>-21.759757830000002</v>
      </c>
      <c r="K73" s="36">
        <v>-4.3538461540000002</v>
      </c>
      <c r="L73" s="35">
        <v>31.507387609999999</v>
      </c>
      <c r="M73" s="50">
        <v>20.422767220000001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25.38461538</v>
      </c>
      <c r="F74" s="34">
        <v>24.091935620000001</v>
      </c>
      <c r="G74" s="44">
        <v>223.3484631</v>
      </c>
      <c r="H74" s="35">
        <v>-4.2846153850000004</v>
      </c>
      <c r="I74" s="35">
        <v>31.881568730000001</v>
      </c>
      <c r="J74" s="43">
        <v>3.91991494</v>
      </c>
      <c r="K74" s="36">
        <v>-7.134615385</v>
      </c>
      <c r="L74" s="35">
        <v>31.168076240000001</v>
      </c>
      <c r="M74" s="50">
        <v>26.005476609999999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17.871794869999999</v>
      </c>
      <c r="F75" s="34">
        <v>27.927596999999999</v>
      </c>
      <c r="G75" s="44">
        <v>245.66774100000001</v>
      </c>
      <c r="H75" s="35">
        <v>-3.9717948719999998</v>
      </c>
      <c r="I75" s="35">
        <v>34.493551590000003</v>
      </c>
      <c r="J75" s="43">
        <v>-4.5954720760000001</v>
      </c>
      <c r="K75" s="36">
        <v>-5.5217948720000001</v>
      </c>
      <c r="L75" s="35">
        <v>37.755336999999997</v>
      </c>
      <c r="M75" s="50">
        <v>18.000811030000001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19.794871789999998</v>
      </c>
      <c r="F76" s="34">
        <v>32.651732320000001</v>
      </c>
      <c r="G76" s="44">
        <v>199.66984679999999</v>
      </c>
      <c r="H76" s="35">
        <v>-3.844871795</v>
      </c>
      <c r="I76" s="35">
        <v>33.546338200000001</v>
      </c>
      <c r="J76" s="43">
        <v>24.91083897</v>
      </c>
      <c r="K76" s="36">
        <v>-6.6448717950000002</v>
      </c>
      <c r="L76" s="35">
        <v>30.684999019999999</v>
      </c>
      <c r="M76" s="50">
        <v>44.376596329999998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28.871794869999999</v>
      </c>
      <c r="F77" s="34">
        <v>21.586608250000001</v>
      </c>
      <c r="G77" s="44">
        <v>220.7071785</v>
      </c>
      <c r="H77" s="35">
        <v>-5.0717948719999999</v>
      </c>
      <c r="I77" s="35">
        <v>26.82394463</v>
      </c>
      <c r="J77" s="43">
        <v>7.9497632879999998</v>
      </c>
      <c r="K77" s="36">
        <v>-8.1717948719999995</v>
      </c>
      <c r="L77" s="35">
        <v>25.79408089</v>
      </c>
      <c r="M77" s="50">
        <v>18.37296181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18.76923077</v>
      </c>
      <c r="F78" s="34">
        <v>16.988680030000001</v>
      </c>
      <c r="G78" s="44">
        <v>268.29905659999997</v>
      </c>
      <c r="H78" s="35">
        <v>-4.3192307689999998</v>
      </c>
      <c r="I78" s="35">
        <v>27.562197059999999</v>
      </c>
      <c r="J78" s="43">
        <v>-15.24665804</v>
      </c>
      <c r="K78" s="36">
        <v>-5.7192307690000002</v>
      </c>
      <c r="L78" s="35">
        <v>34.35255961</v>
      </c>
      <c r="M78" s="50">
        <v>24.919605520000001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17.410256409999999</v>
      </c>
      <c r="F79" s="34">
        <v>33.544454969999997</v>
      </c>
      <c r="G79" s="44">
        <v>226.18414039999999</v>
      </c>
      <c r="H79" s="35">
        <v>-4.5102564100000002</v>
      </c>
      <c r="I79" s="35">
        <v>32.977900499999997</v>
      </c>
      <c r="J79" s="43">
        <v>12.918682670000001</v>
      </c>
      <c r="K79" s="36">
        <v>-6.0102564100000002</v>
      </c>
      <c r="L79" s="35">
        <v>32.65832271</v>
      </c>
      <c r="M79" s="50">
        <v>40.916254610000003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32.282051279999997</v>
      </c>
      <c r="F80" s="34">
        <v>19.767591920000001</v>
      </c>
      <c r="G80" s="44">
        <v>186.70726640000001</v>
      </c>
      <c r="H80" s="35">
        <v>-4.7820512820000003</v>
      </c>
      <c r="I80" s="35">
        <v>22.243012270000001</v>
      </c>
      <c r="J80" s="43">
        <v>16.580947550000001</v>
      </c>
      <c r="K80" s="36">
        <v>-8.4820512820000005</v>
      </c>
      <c r="L80" s="35">
        <v>22.67503761</v>
      </c>
      <c r="M80" s="50">
        <v>22.00665261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15.820512819999999</v>
      </c>
      <c r="F81" s="34">
        <v>26.905030369999999</v>
      </c>
      <c r="G81" s="44">
        <v>253.27969569999999</v>
      </c>
      <c r="H81" s="35">
        <v>-3.3705128210000002</v>
      </c>
      <c r="I81" s="35">
        <v>31.41575057</v>
      </c>
      <c r="J81" s="43">
        <v>1.0207074890000001</v>
      </c>
      <c r="K81" s="36">
        <v>-4.7205128209999998</v>
      </c>
      <c r="L81" s="35">
        <v>31.481498689999999</v>
      </c>
      <c r="M81" s="50">
        <v>32.823808100000001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22.435897440000002</v>
      </c>
      <c r="F82" s="34">
        <v>16.207025380000001</v>
      </c>
      <c r="G82" s="44">
        <v>241.83005499999999</v>
      </c>
      <c r="H82" s="35">
        <v>-3.9358974359999999</v>
      </c>
      <c r="I82" s="35">
        <v>26.609555199999999</v>
      </c>
      <c r="J82" s="43">
        <v>-3.4687258600000002</v>
      </c>
      <c r="K82" s="36">
        <v>-6.9858974360000001</v>
      </c>
      <c r="L82" s="35">
        <v>30.21257005</v>
      </c>
      <c r="M82" s="50">
        <v>19.700684859999999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17.179487179999999</v>
      </c>
      <c r="F83" s="34">
        <v>26.347491829999999</v>
      </c>
      <c r="G83" s="44">
        <v>235.56043220000001</v>
      </c>
      <c r="H83" s="35">
        <v>-3.5294871790000002</v>
      </c>
      <c r="I83" s="35">
        <v>32.324967200000003</v>
      </c>
      <c r="J83" s="43">
        <v>6.9019511119999999</v>
      </c>
      <c r="K83" s="36">
        <v>-5.079487179</v>
      </c>
      <c r="L83" s="35">
        <v>32.287456429999999</v>
      </c>
      <c r="M83" s="50">
        <v>27.46450776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18.948717949999999</v>
      </c>
      <c r="F84" s="34">
        <v>17.903519209999999</v>
      </c>
      <c r="G84" s="44">
        <v>256.23469970000002</v>
      </c>
      <c r="H84" s="35">
        <v>-4.0987179490000001</v>
      </c>
      <c r="I84" s="35">
        <v>28.256662779999999</v>
      </c>
      <c r="J84" s="43">
        <v>-11.79296487</v>
      </c>
      <c r="K84" s="36">
        <v>-5.8487179490000001</v>
      </c>
      <c r="L84" s="35">
        <v>33.721950759999999</v>
      </c>
      <c r="M84" s="50">
        <v>28.516854680000002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26.179487179999999</v>
      </c>
      <c r="F85" s="34">
        <v>23.848151619999999</v>
      </c>
      <c r="G85" s="44">
        <v>211.9734201</v>
      </c>
      <c r="H85" s="35">
        <v>-4.579487179</v>
      </c>
      <c r="I85" s="35">
        <v>29.698122659999999</v>
      </c>
      <c r="J85" s="43">
        <v>10.32320518</v>
      </c>
      <c r="K85" s="36">
        <v>-7.1794871789999997</v>
      </c>
      <c r="L85" s="35">
        <v>27.319895039999999</v>
      </c>
      <c r="M85" s="50">
        <v>23.031863269999999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22.589743590000001</v>
      </c>
      <c r="F86" s="34">
        <v>30.47345949</v>
      </c>
      <c r="G86" s="44">
        <v>204.3598562</v>
      </c>
      <c r="H86" s="35">
        <v>-3.7897435900000001</v>
      </c>
      <c r="I86" s="35">
        <v>33.235755099999999</v>
      </c>
      <c r="J86" s="43">
        <v>23.1978288</v>
      </c>
      <c r="K86" s="36">
        <v>-7.0897435900000003</v>
      </c>
      <c r="L86" s="35">
        <v>29.72374434</v>
      </c>
      <c r="M86" s="50">
        <v>35.51506723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21.179487179999999</v>
      </c>
      <c r="F87" s="34">
        <v>24.142212449999999</v>
      </c>
      <c r="G87" s="44">
        <v>223.37451369999999</v>
      </c>
      <c r="H87" s="35">
        <v>-3.7294871789999999</v>
      </c>
      <c r="I87" s="35">
        <v>32.00892614</v>
      </c>
      <c r="J87" s="43">
        <v>14.85566947</v>
      </c>
      <c r="K87" s="36">
        <v>-6.1794871789999997</v>
      </c>
      <c r="L87" s="35">
        <v>30.361433349999999</v>
      </c>
      <c r="M87" s="50">
        <v>28.109385589999999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16.820512820000001</v>
      </c>
      <c r="F88" s="34">
        <v>24.039941930000001</v>
      </c>
      <c r="G88" s="44">
        <v>259.63563799999997</v>
      </c>
      <c r="H88" s="35">
        <v>-3.7205128209999998</v>
      </c>
      <c r="I88" s="35">
        <v>32.302380890000002</v>
      </c>
      <c r="J88" s="43">
        <v>-3.298862272</v>
      </c>
      <c r="K88" s="36">
        <v>-5.170512821</v>
      </c>
      <c r="L88" s="35">
        <v>34.819569919999999</v>
      </c>
      <c r="M88" s="50">
        <v>25.52953797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28.025641029999999</v>
      </c>
      <c r="F89" s="34">
        <v>29.73925972</v>
      </c>
      <c r="G89" s="44">
        <v>161.05706069999999</v>
      </c>
      <c r="H89" s="35">
        <v>-4.1256410260000003</v>
      </c>
      <c r="I89" s="35">
        <v>29.828509329999999</v>
      </c>
      <c r="J89" s="43">
        <v>15.076429510000001</v>
      </c>
      <c r="K89" s="36">
        <v>-7.8756410260000003</v>
      </c>
      <c r="L89" s="35">
        <v>26.520742890000001</v>
      </c>
      <c r="M89" s="50">
        <v>28.789467179999999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13.641025640000001</v>
      </c>
      <c r="F90" s="34">
        <v>24.29991952</v>
      </c>
      <c r="G90" s="44">
        <v>271.46931269999999</v>
      </c>
      <c r="H90" s="35">
        <v>-3.7410256409999998</v>
      </c>
      <c r="I90" s="35">
        <v>30.305771910000001</v>
      </c>
      <c r="J90" s="43">
        <v>-9.4171186200000001</v>
      </c>
      <c r="K90" s="36">
        <v>-4.4910256410000002</v>
      </c>
      <c r="L90" s="35">
        <v>32.27482165</v>
      </c>
      <c r="M90" s="50">
        <v>33.179467209999999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21.53846154</v>
      </c>
      <c r="F91" s="34">
        <v>43.547064560000003</v>
      </c>
      <c r="G91" s="44">
        <v>148.82163460000001</v>
      </c>
      <c r="H91" s="35">
        <v>-2.788461538</v>
      </c>
      <c r="I91" s="35">
        <v>30.155150920000001</v>
      </c>
      <c r="J91" s="43">
        <v>16.354979310000001</v>
      </c>
      <c r="K91" s="36">
        <v>-6.4884615380000001</v>
      </c>
      <c r="L91" s="35">
        <v>33.679459029999997</v>
      </c>
      <c r="M91" s="50">
        <v>33.427124409999998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16.743589740000001</v>
      </c>
      <c r="F92" s="34">
        <v>14.39954988</v>
      </c>
      <c r="G92" s="44">
        <v>294.71640180000003</v>
      </c>
      <c r="H92" s="35">
        <v>-3.343589744</v>
      </c>
      <c r="I92" s="35">
        <v>25.753814500000001</v>
      </c>
      <c r="J92" s="43">
        <v>-20.64078095</v>
      </c>
      <c r="K92" s="36">
        <v>-4.5435897440000002</v>
      </c>
      <c r="L92" s="35">
        <v>34.071634189999997</v>
      </c>
      <c r="M92" s="50">
        <v>23.888147159999999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28.641025639999999</v>
      </c>
      <c r="F93" s="34">
        <v>23.231801350000001</v>
      </c>
      <c r="G93" s="44">
        <v>187.21038340000001</v>
      </c>
      <c r="H93" s="35">
        <v>-5.0910256409999999</v>
      </c>
      <c r="I93" s="35">
        <v>26.26040579</v>
      </c>
      <c r="J93" s="43">
        <v>21.632427010000001</v>
      </c>
      <c r="K93" s="36">
        <v>-8.6910256409999995</v>
      </c>
      <c r="L93" s="35">
        <v>23.31964614</v>
      </c>
      <c r="M93" s="50">
        <v>24.21890179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31.15384615</v>
      </c>
      <c r="F94" s="34">
        <v>16.388537240000002</v>
      </c>
      <c r="G94" s="44">
        <v>158.8679726</v>
      </c>
      <c r="H94" s="35">
        <v>-4.1038461540000002</v>
      </c>
      <c r="I94" s="35">
        <v>20.505484849999998</v>
      </c>
      <c r="J94" s="43">
        <v>13.97496909</v>
      </c>
      <c r="K94" s="36">
        <v>-7.9538461539999998</v>
      </c>
      <c r="L94" s="35">
        <v>21.20746887</v>
      </c>
      <c r="M94" s="50">
        <v>21.89584752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26.743589740000001</v>
      </c>
      <c r="F95" s="34">
        <v>21.88066903</v>
      </c>
      <c r="G95" s="44">
        <v>221.17979389999999</v>
      </c>
      <c r="H95" s="35">
        <v>-5.1435897439999998</v>
      </c>
      <c r="I95" s="35">
        <v>28.631858430000001</v>
      </c>
      <c r="J95" s="43">
        <v>4.5799096749999997</v>
      </c>
      <c r="K95" s="36">
        <v>-7.5435897440000002</v>
      </c>
      <c r="L95" s="35">
        <v>28.864282979999999</v>
      </c>
      <c r="M95" s="50">
        <v>25.990096779999998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16.666666670000001</v>
      </c>
      <c r="F96" s="34">
        <v>35.174367609999997</v>
      </c>
      <c r="G96" s="44">
        <v>222.86966000000001</v>
      </c>
      <c r="H96" s="35">
        <v>-4.1166666669999996</v>
      </c>
      <c r="I96" s="35">
        <v>35.582562639999999</v>
      </c>
      <c r="J96" s="43">
        <v>16.043273410000001</v>
      </c>
      <c r="K96" s="36">
        <v>-5.3666666669999996</v>
      </c>
      <c r="L96" s="35">
        <v>34.009905629999999</v>
      </c>
      <c r="M96" s="50">
        <v>38.792793279999998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25.333333329999999</v>
      </c>
      <c r="F97" s="34">
        <v>41.803866120000002</v>
      </c>
      <c r="G97" s="44">
        <v>120.656749</v>
      </c>
      <c r="H97" s="35">
        <v>-3.1833333330000002</v>
      </c>
      <c r="I97" s="35">
        <v>31.00559281</v>
      </c>
      <c r="J97" s="43">
        <v>11.730242199999999</v>
      </c>
      <c r="K97" s="36">
        <v>-7.3333333329999997</v>
      </c>
      <c r="L97" s="35">
        <v>37.825936300000002</v>
      </c>
      <c r="M97" s="50">
        <v>21.94863372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22.358974360000001</v>
      </c>
      <c r="F98" s="34">
        <v>41.433394989999996</v>
      </c>
      <c r="G98" s="44">
        <v>136.0553218</v>
      </c>
      <c r="H98" s="35">
        <v>-2.4089743590000001</v>
      </c>
      <c r="I98" s="35">
        <v>29.316796029999999</v>
      </c>
      <c r="J98" s="43">
        <v>14.32403012</v>
      </c>
      <c r="K98" s="36">
        <v>-6.4089743590000001</v>
      </c>
      <c r="L98" s="35">
        <v>35.56556655</v>
      </c>
      <c r="M98" s="50">
        <v>32.562108909999999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12.487179490000001</v>
      </c>
      <c r="F99" s="34">
        <v>31.301852839999999</v>
      </c>
      <c r="G99" s="44">
        <v>290.79210590000002</v>
      </c>
      <c r="H99" s="35">
        <v>-3.6871794869999999</v>
      </c>
      <c r="I99" s="35">
        <v>31.890787660000001</v>
      </c>
      <c r="J99" s="43">
        <v>-8.8981159969999997</v>
      </c>
      <c r="K99" s="36">
        <v>-4.387179487</v>
      </c>
      <c r="L99" s="35">
        <v>34.781664810000002</v>
      </c>
      <c r="M99" s="50">
        <v>36.854877289999997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31.205128210000002</v>
      </c>
      <c r="F100" s="34">
        <v>19.359973369999999</v>
      </c>
      <c r="G100" s="44">
        <v>167.44296510000001</v>
      </c>
      <c r="H100" s="35">
        <v>-5.3551282049999998</v>
      </c>
      <c r="I100" s="35">
        <v>22.681687029999999</v>
      </c>
      <c r="J100" s="43">
        <v>17.57228632</v>
      </c>
      <c r="K100" s="36">
        <v>-8.3051282050000008</v>
      </c>
      <c r="L100" s="35">
        <v>21.877773439999999</v>
      </c>
      <c r="M100" s="50">
        <v>23.99770796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24.717948719999999</v>
      </c>
      <c r="F101" s="34">
        <v>25.825821120000001</v>
      </c>
      <c r="G101" s="44">
        <v>190.14540249999999</v>
      </c>
      <c r="H101" s="35">
        <v>-4.8179487180000002</v>
      </c>
      <c r="I101" s="35">
        <v>28.604855059999998</v>
      </c>
      <c r="J101" s="43">
        <v>18.616891899999999</v>
      </c>
      <c r="K101" s="36">
        <v>-6.9679487179999997</v>
      </c>
      <c r="L101" s="35">
        <v>23.557433119999999</v>
      </c>
      <c r="M101" s="50">
        <v>29.32337558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17.38461538</v>
      </c>
      <c r="F102" s="34">
        <v>14.207449889999999</v>
      </c>
      <c r="G102" s="44">
        <v>287.35570380000001</v>
      </c>
      <c r="H102" s="35">
        <v>-3.2846153849999999</v>
      </c>
      <c r="I102" s="35">
        <v>25.806003690000001</v>
      </c>
      <c r="J102" s="43">
        <v>-16.622968409999999</v>
      </c>
      <c r="K102" s="36">
        <v>-4.7346153849999997</v>
      </c>
      <c r="L102" s="35">
        <v>32.847055939999997</v>
      </c>
      <c r="M102" s="50">
        <v>27.499915659999999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30.410256409999999</v>
      </c>
      <c r="F103" s="35">
        <v>22.802467879999998</v>
      </c>
      <c r="G103" s="18">
        <v>147.1954211</v>
      </c>
      <c r="H103" s="47">
        <v>-4.31025641</v>
      </c>
      <c r="I103" s="48">
        <v>25.649730139999999</v>
      </c>
      <c r="J103" s="49">
        <v>14.07207885</v>
      </c>
      <c r="K103" s="47">
        <v>-8.1602564100000006</v>
      </c>
      <c r="L103" s="48">
        <v>25.101020080000001</v>
      </c>
      <c r="M103" s="51">
        <v>22.06863512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21.07692308</v>
      </c>
      <c r="F104" s="46">
        <v>19.475957919999999</v>
      </c>
      <c r="G104" s="45">
        <v>247.9675565</v>
      </c>
      <c r="H104" s="47">
        <v>-4.1769230769999997</v>
      </c>
      <c r="I104" s="48">
        <v>29.387641479999999</v>
      </c>
      <c r="J104" s="49">
        <v>-6.4679767449999996</v>
      </c>
      <c r="K104" s="47">
        <v>-6.5269230770000002</v>
      </c>
      <c r="L104" s="48">
        <v>34.613589140000002</v>
      </c>
      <c r="M104" s="51">
        <v>19.167116889999999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30.487179489999999</v>
      </c>
      <c r="F105" s="46">
        <v>26.088633420000001</v>
      </c>
      <c r="G105" s="45">
        <v>144.2419022</v>
      </c>
      <c r="H105" s="47">
        <v>-4.3371794870000002</v>
      </c>
      <c r="I105" s="48">
        <v>26.93863309</v>
      </c>
      <c r="J105" s="49">
        <v>15.62573912</v>
      </c>
      <c r="K105" s="47">
        <v>-8.6371794869999992</v>
      </c>
      <c r="L105" s="48">
        <v>25.94047072</v>
      </c>
      <c r="M105" s="51">
        <v>26.703690229999999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13.8974359</v>
      </c>
      <c r="F106" s="46">
        <v>16.552289819999999</v>
      </c>
      <c r="G106" s="45">
        <v>357.34522939999999</v>
      </c>
      <c r="H106" s="47">
        <v>-3.6474358969999998</v>
      </c>
      <c r="I106" s="48">
        <v>24.623187690000002</v>
      </c>
      <c r="J106" s="49">
        <v>-17.011044569999999</v>
      </c>
      <c r="K106" s="47">
        <v>-4.2974358969999997</v>
      </c>
      <c r="L106" s="48">
        <v>34.415514039999998</v>
      </c>
      <c r="M106" s="51">
        <v>21.628723690000001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14.051282049999999</v>
      </c>
      <c r="F107" s="46">
        <v>14.38564614</v>
      </c>
      <c r="G107" s="45">
        <v>334.88265969999998</v>
      </c>
      <c r="H107" s="47">
        <v>-3.6512820509999999</v>
      </c>
      <c r="I107" s="48">
        <v>23.925261899999999</v>
      </c>
      <c r="J107" s="49">
        <v>-16.963337249999999</v>
      </c>
      <c r="K107" s="47">
        <v>-4.1012820510000001</v>
      </c>
      <c r="L107" s="48">
        <v>33.896029009999999</v>
      </c>
      <c r="M107" s="51">
        <v>25.530628419999999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15.487179490000001</v>
      </c>
      <c r="F108" s="46">
        <v>12.26609152</v>
      </c>
      <c r="G108" s="45">
        <v>296.00156700000002</v>
      </c>
      <c r="H108" s="47">
        <v>-3.787179487</v>
      </c>
      <c r="I108" s="48">
        <v>22.73929979</v>
      </c>
      <c r="J108" s="49">
        <v>-16.033771810000001</v>
      </c>
      <c r="K108" s="47">
        <v>-4.2871794870000004</v>
      </c>
      <c r="L108" s="48">
        <v>32.907327479999999</v>
      </c>
      <c r="M108" s="51">
        <v>24.08867579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AF7A647-D53A-4774-BCCA-48FED6B26FD8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D75224C3-A7B5-4BE4-807F-41DD147BD48B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9BDF752F-89C0-435F-B859-49FCAB7EB5C8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46318653-3E92-42F6-BCC0-2293D4B849EA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3881F1B1-7B9B-444F-9F17-16997234E219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C71CC119-B7E3-4854-B6F7-1B91ED7DC7CE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1DF28D53-1786-47EC-BFFC-59E87F912C15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4951F908-BBFE-41DC-AF90-F44D965F4DE7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C8622181-48C5-4004-A0B4-3A95844C0AD2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42B360E7-4B0F-4102-AB0F-7E7D0868D045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9DA06123-F084-49A4-97C5-2AF51C48E033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D3144F78-0A5E-4013-9290-7DDD6D1D41DD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E21"/>
  <sheetViews>
    <sheetView workbookViewId="0">
      <selection activeCell="B25" sqref="B25:D25"/>
    </sheetView>
  </sheetViews>
  <sheetFormatPr defaultColWidth="14.453125" defaultRowHeight="15.75" customHeight="1" x14ac:dyDescent="0.25"/>
  <cols>
    <col min="1" max="1" width="21.36328125" style="24" customWidth="1"/>
    <col min="2" max="2" width="23.08984375" style="24" customWidth="1"/>
    <col min="3" max="3" width="49.90625" style="24" customWidth="1"/>
    <col min="4" max="5" width="23.08984375" style="24" customWidth="1"/>
    <col min="6" max="16384" width="14.453125" style="24"/>
  </cols>
  <sheetData>
    <row r="1" spans="1:5" ht="15.75" customHeight="1" x14ac:dyDescent="0.25">
      <c r="A1" s="23" t="s">
        <v>3</v>
      </c>
      <c r="B1" s="23" t="s">
        <v>4</v>
      </c>
      <c r="C1" s="23" t="s">
        <v>5</v>
      </c>
      <c r="D1" s="23" t="s">
        <v>6</v>
      </c>
      <c r="E1" s="23" t="s">
        <v>7</v>
      </c>
    </row>
    <row r="2" spans="1:5" ht="15.75" customHeight="1" x14ac:dyDescent="0.25">
      <c r="A2" s="25" t="s">
        <v>8</v>
      </c>
      <c r="B2" s="26" t="s">
        <v>9</v>
      </c>
      <c r="C2" s="26" t="s">
        <v>10</v>
      </c>
      <c r="D2" s="26" t="s">
        <v>11</v>
      </c>
      <c r="E2" s="26" t="s">
        <v>12</v>
      </c>
    </row>
    <row r="3" spans="1:5" ht="15.75" customHeight="1" x14ac:dyDescent="0.25">
      <c r="A3" s="25" t="s">
        <v>13</v>
      </c>
      <c r="B3" s="26" t="s">
        <v>9</v>
      </c>
      <c r="C3" s="26" t="s">
        <v>10</v>
      </c>
      <c r="D3" s="26" t="s">
        <v>14</v>
      </c>
      <c r="E3" s="26" t="s">
        <v>12</v>
      </c>
    </row>
    <row r="4" spans="1:5" ht="15.75" customHeight="1" x14ac:dyDescent="0.25">
      <c r="A4" s="25" t="s">
        <v>15</v>
      </c>
      <c r="B4" s="26" t="s">
        <v>9</v>
      </c>
      <c r="C4" s="26" t="s">
        <v>16</v>
      </c>
      <c r="D4" s="26" t="s">
        <v>11</v>
      </c>
      <c r="E4" s="26" t="s">
        <v>12</v>
      </c>
    </row>
    <row r="5" spans="1:5" ht="15.75" customHeight="1" x14ac:dyDescent="0.25">
      <c r="A5" s="25" t="s">
        <v>17</v>
      </c>
      <c r="B5" s="26" t="s">
        <v>18</v>
      </c>
      <c r="C5" s="26" t="s">
        <v>19</v>
      </c>
      <c r="D5" s="26" t="s">
        <v>11</v>
      </c>
      <c r="E5" s="26" t="s">
        <v>12</v>
      </c>
    </row>
    <row r="6" spans="1:5" ht="15.75" customHeight="1" x14ac:dyDescent="0.25">
      <c r="A6" s="25" t="s">
        <v>20</v>
      </c>
      <c r="B6" s="26" t="s">
        <v>21</v>
      </c>
      <c r="C6" s="26" t="s">
        <v>22</v>
      </c>
      <c r="D6" s="26" t="s">
        <v>23</v>
      </c>
      <c r="E6" s="26" t="s">
        <v>24</v>
      </c>
    </row>
    <row r="7" spans="1:5" ht="15.75" customHeight="1" x14ac:dyDescent="0.25">
      <c r="A7" s="25" t="s">
        <v>25</v>
      </c>
      <c r="B7" s="26" t="s">
        <v>26</v>
      </c>
      <c r="C7" s="26" t="s">
        <v>27</v>
      </c>
      <c r="D7" s="26" t="s">
        <v>28</v>
      </c>
      <c r="E7" s="26" t="s">
        <v>12</v>
      </c>
    </row>
    <row r="8" spans="1:5" ht="15.75" customHeight="1" x14ac:dyDescent="0.25">
      <c r="A8" s="25" t="s">
        <v>29</v>
      </c>
      <c r="B8" s="26" t="s">
        <v>30</v>
      </c>
      <c r="C8" s="26" t="s">
        <v>31</v>
      </c>
      <c r="D8" s="26" t="s">
        <v>32</v>
      </c>
      <c r="E8" s="26" t="s">
        <v>12</v>
      </c>
    </row>
    <row r="9" spans="1:5" ht="15.75" customHeight="1" x14ac:dyDescent="0.25">
      <c r="A9" s="25" t="s">
        <v>33</v>
      </c>
      <c r="B9" s="26" t="s">
        <v>21</v>
      </c>
      <c r="C9" s="26" t="s">
        <v>34</v>
      </c>
      <c r="D9" s="26" t="s">
        <v>35</v>
      </c>
      <c r="E9" s="26" t="s">
        <v>12</v>
      </c>
    </row>
    <row r="10" spans="1:5" ht="15.75" customHeight="1" x14ac:dyDescent="0.25">
      <c r="A10" s="25" t="s">
        <v>36</v>
      </c>
      <c r="B10" s="26" t="s">
        <v>21</v>
      </c>
      <c r="C10" s="26" t="s">
        <v>34</v>
      </c>
      <c r="D10" s="26" t="s">
        <v>35</v>
      </c>
      <c r="E10" s="26" t="s">
        <v>12</v>
      </c>
    </row>
    <row r="11" spans="1:5" ht="15.75" customHeight="1" x14ac:dyDescent="0.25">
      <c r="A11" s="25" t="s">
        <v>37</v>
      </c>
      <c r="B11" s="26" t="s">
        <v>38</v>
      </c>
      <c r="C11" s="26" t="s">
        <v>39</v>
      </c>
      <c r="D11" s="26" t="s">
        <v>40</v>
      </c>
      <c r="E11" s="26" t="s">
        <v>12</v>
      </c>
    </row>
    <row r="12" spans="1:5" ht="15.75" customHeight="1" x14ac:dyDescent="0.25">
      <c r="A12" s="25" t="s">
        <v>41</v>
      </c>
      <c r="B12" s="26" t="s">
        <v>38</v>
      </c>
      <c r="C12" s="26" t="s">
        <v>39</v>
      </c>
      <c r="D12" s="26" t="s">
        <v>40</v>
      </c>
      <c r="E12" s="26" t="s">
        <v>12</v>
      </c>
    </row>
    <row r="13" spans="1:5" ht="15.75" customHeight="1" x14ac:dyDescent="0.25">
      <c r="A13" s="25" t="s">
        <v>42</v>
      </c>
      <c r="B13" s="26" t="s">
        <v>43</v>
      </c>
      <c r="C13" s="26" t="s">
        <v>44</v>
      </c>
      <c r="D13" s="26" t="s">
        <v>45</v>
      </c>
      <c r="E13" s="26" t="s">
        <v>12</v>
      </c>
    </row>
    <row r="14" spans="1:5" ht="15.75" customHeight="1" x14ac:dyDescent="0.25">
      <c r="A14" s="25" t="s">
        <v>46</v>
      </c>
      <c r="B14" s="26" t="s">
        <v>26</v>
      </c>
      <c r="C14" s="26" t="s">
        <v>47</v>
      </c>
      <c r="D14" s="26" t="s">
        <v>48</v>
      </c>
      <c r="E14" s="26" t="s">
        <v>12</v>
      </c>
    </row>
    <row r="15" spans="1:5" ht="15.75" customHeight="1" x14ac:dyDescent="0.25">
      <c r="A15" s="25" t="s">
        <v>49</v>
      </c>
      <c r="B15" s="26" t="s">
        <v>26</v>
      </c>
      <c r="C15" s="26" t="s">
        <v>47</v>
      </c>
      <c r="D15" s="26" t="s">
        <v>50</v>
      </c>
      <c r="E15" s="26" t="s">
        <v>12</v>
      </c>
    </row>
    <row r="16" spans="1:5" ht="15.75" customHeight="1" x14ac:dyDescent="0.25">
      <c r="A16" s="25" t="s">
        <v>51</v>
      </c>
      <c r="B16" s="26" t="s">
        <v>26</v>
      </c>
      <c r="C16" s="26" t="s">
        <v>47</v>
      </c>
      <c r="D16" s="26" t="s">
        <v>52</v>
      </c>
      <c r="E16" s="26" t="s">
        <v>12</v>
      </c>
    </row>
    <row r="17" spans="1:5" ht="15.75" customHeight="1" x14ac:dyDescent="0.25">
      <c r="A17" s="25" t="s">
        <v>53</v>
      </c>
      <c r="B17" s="26" t="s">
        <v>54</v>
      </c>
      <c r="C17" s="26" t="s">
        <v>55</v>
      </c>
      <c r="D17" s="26" t="s">
        <v>28</v>
      </c>
      <c r="E17" s="26" t="s">
        <v>12</v>
      </c>
    </row>
    <row r="18" spans="1:5" ht="15.75" customHeight="1" x14ac:dyDescent="0.25">
      <c r="A18" s="25" t="s">
        <v>56</v>
      </c>
      <c r="B18" s="26" t="s">
        <v>54</v>
      </c>
      <c r="C18" s="26" t="s">
        <v>57</v>
      </c>
      <c r="D18" s="26" t="s">
        <v>11</v>
      </c>
      <c r="E18" s="26" t="s">
        <v>12</v>
      </c>
    </row>
    <row r="19" spans="1:5" ht="15.75" customHeight="1" x14ac:dyDescent="0.25">
      <c r="A19" s="25" t="s">
        <v>58</v>
      </c>
      <c r="B19" s="26" t="s">
        <v>54</v>
      </c>
      <c r="C19" s="26" t="s">
        <v>57</v>
      </c>
      <c r="D19" s="26" t="s">
        <v>11</v>
      </c>
      <c r="E19" s="26" t="s">
        <v>12</v>
      </c>
    </row>
    <row r="20" spans="1:5" ht="15.75" customHeight="1" x14ac:dyDescent="0.25">
      <c r="A20" s="25" t="s">
        <v>59</v>
      </c>
      <c r="B20" s="26" t="s">
        <v>54</v>
      </c>
      <c r="C20" s="26" t="s">
        <v>60</v>
      </c>
      <c r="D20" s="26" t="s">
        <v>61</v>
      </c>
      <c r="E20" s="26" t="s">
        <v>12</v>
      </c>
    </row>
    <row r="21" spans="1:5" ht="15.75" customHeight="1" x14ac:dyDescent="0.25">
      <c r="A21" s="25" t="s">
        <v>62</v>
      </c>
      <c r="B21" s="26" t="s">
        <v>63</v>
      </c>
      <c r="C21" s="25" t="s">
        <v>64</v>
      </c>
      <c r="D21" s="26" t="s">
        <v>65</v>
      </c>
      <c r="E21" s="26" t="s">
        <v>12</v>
      </c>
    </row>
  </sheetData>
  <hyperlinks>
    <hyperlink ref="A2" r:id="rId1" xr:uid="{00000000-0004-0000-0200-000000000000}"/>
    <hyperlink ref="A3" r:id="rId2" xr:uid="{00000000-0004-0000-0200-000001000000}"/>
    <hyperlink ref="A4" r:id="rId3" xr:uid="{00000000-0004-0000-0200-000002000000}"/>
    <hyperlink ref="A5" r:id="rId4" xr:uid="{00000000-0004-0000-0200-000003000000}"/>
    <hyperlink ref="A6" r:id="rId5" xr:uid="{00000000-0004-0000-0200-000004000000}"/>
    <hyperlink ref="A7" r:id="rId6" xr:uid="{00000000-0004-0000-0200-000005000000}"/>
    <hyperlink ref="A8" r:id="rId7" xr:uid="{00000000-0004-0000-0200-000006000000}"/>
    <hyperlink ref="A9" r:id="rId8" xr:uid="{00000000-0004-0000-0200-000007000000}"/>
    <hyperlink ref="A10" r:id="rId9" xr:uid="{00000000-0004-0000-0200-000008000000}"/>
    <hyperlink ref="A11" r:id="rId10" xr:uid="{00000000-0004-0000-0200-000009000000}"/>
    <hyperlink ref="A12" r:id="rId11" xr:uid="{00000000-0004-0000-0200-00000A000000}"/>
    <hyperlink ref="A13" r:id="rId12" xr:uid="{00000000-0004-0000-0200-00000B000000}"/>
    <hyperlink ref="A14" r:id="rId13" xr:uid="{00000000-0004-0000-0200-00000C000000}"/>
    <hyperlink ref="A15" r:id="rId14" xr:uid="{00000000-0004-0000-0200-00000D000000}"/>
    <hyperlink ref="A16" r:id="rId15" xr:uid="{00000000-0004-0000-0200-00000E000000}"/>
    <hyperlink ref="A17" r:id="rId16" xr:uid="{00000000-0004-0000-0200-00000F000000}"/>
    <hyperlink ref="A18" r:id="rId17" xr:uid="{00000000-0004-0000-0200-000010000000}"/>
    <hyperlink ref="A19" r:id="rId18" xr:uid="{00000000-0004-0000-0200-000011000000}"/>
    <hyperlink ref="A20" r:id="rId19" xr:uid="{00000000-0004-0000-0200-000012000000}"/>
    <hyperlink ref="A21" r:id="rId20" location="no" xr:uid="{00000000-0004-0000-0200-000013000000}"/>
    <hyperlink ref="C21" r:id="rId21" xr:uid="{00000000-0004-0000-0200-000014000000}"/>
  </hyperlinks>
  <pageMargins left="0.7" right="0.7" top="0.75" bottom="0.75" header="0.3" footer="0.3"/>
  <pageSetup orientation="portrait" horizontalDpi="4294967293" verticalDpi="0" r:id="rId2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C70A0F-8ED9-4C1C-8D3E-E99C904DCF0D}">
  <dimension ref="A1:F108"/>
  <sheetViews>
    <sheetView zoomScaleNormal="100" workbookViewId="0">
      <selection activeCell="D4" sqref="D4:F108"/>
    </sheetView>
  </sheetViews>
  <sheetFormatPr defaultColWidth="8.54296875" defaultRowHeight="11.5" x14ac:dyDescent="0.25"/>
  <cols>
    <col min="1" max="1" width="18.6328125" style="31" customWidth="1"/>
    <col min="2" max="1021" width="8.54296875" style="29"/>
    <col min="1022" max="1022" width="9.08984375" style="29" customWidth="1"/>
    <col min="1023" max="16384" width="8.54296875" style="29"/>
  </cols>
  <sheetData>
    <row r="1" spans="1:6" ht="53.75" customHeight="1" x14ac:dyDescent="0.25">
      <c r="A1" s="79" t="s">
        <v>184</v>
      </c>
      <c r="B1" s="80"/>
      <c r="C1" s="80"/>
      <c r="D1" s="80"/>
      <c r="E1" s="80"/>
      <c r="F1" s="80"/>
    </row>
    <row r="2" spans="1:6" ht="61.5" thickBot="1" x14ac:dyDescent="0.3">
      <c r="A2" s="62" t="s">
        <v>2</v>
      </c>
      <c r="B2" s="4" t="s">
        <v>1</v>
      </c>
      <c r="C2" s="5" t="s">
        <v>75</v>
      </c>
      <c r="D2" s="13" t="s">
        <v>193</v>
      </c>
      <c r="E2" s="14" t="s">
        <v>194</v>
      </c>
      <c r="F2" s="15" t="s">
        <v>195</v>
      </c>
    </row>
    <row r="3" spans="1:6" x14ac:dyDescent="0.25">
      <c r="A3" s="38" t="s">
        <v>183</v>
      </c>
      <c r="B3" s="38">
        <v>20000</v>
      </c>
      <c r="C3" s="8"/>
      <c r="D3" s="30">
        <f>SUMPRODUCT($C$4:$C$108, D$4:D$108)</f>
        <v>23.755449931152889</v>
      </c>
      <c r="E3" s="30">
        <f t="shared" ref="E3:F3" si="0">SUMPRODUCT($C$4:$C$108, E$4:E$108)</f>
        <v>25.526579108575394</v>
      </c>
      <c r="F3" s="30">
        <f t="shared" si="0"/>
        <v>195.81277715784202</v>
      </c>
    </row>
    <row r="4" spans="1:6" x14ac:dyDescent="0.25">
      <c r="A4" s="6" t="str">
        <f>VLOOKUP(B4, 'County name'!$A$2:$C$107, 2, "false")</f>
        <v>Allen</v>
      </c>
      <c r="B4" s="39">
        <v>20001</v>
      </c>
      <c r="C4" s="8">
        <f>VLOOKUP($B4, 'County name'!$A$3:$D$107, 4, FALSE)</f>
        <v>1.8567E-3</v>
      </c>
      <c r="D4" s="30">
        <v>15.1025641</v>
      </c>
      <c r="E4" s="30">
        <v>11.6337805</v>
      </c>
      <c r="F4" s="42">
        <v>338.2731177</v>
      </c>
    </row>
    <row r="5" spans="1:6" x14ac:dyDescent="0.25">
      <c r="A5" s="6" t="str">
        <f>VLOOKUP(B5, 'County name'!$A$2:$C$107, 2, "false")</f>
        <v>Anderson</v>
      </c>
      <c r="B5" s="39">
        <v>20003</v>
      </c>
      <c r="C5" s="8">
        <f>VLOOKUP($B5, 'County name'!$A$3:$D$107, 4, FALSE)</f>
        <v>2.1943000000000002E-3</v>
      </c>
      <c r="D5" s="30">
        <v>15.820512819999999</v>
      </c>
      <c r="E5" s="30">
        <v>12.10565171</v>
      </c>
      <c r="F5" s="42">
        <v>311.04056659999998</v>
      </c>
    </row>
    <row r="6" spans="1:6" x14ac:dyDescent="0.25">
      <c r="A6" s="6" t="str">
        <f>VLOOKUP(B6, 'County name'!$A$2:$C$107, 2, "false")</f>
        <v>Atchison</v>
      </c>
      <c r="B6" s="39">
        <v>20005</v>
      </c>
      <c r="C6" s="8">
        <f>VLOOKUP($B6, 'County name'!$A$3:$D$107, 4, FALSE)</f>
        <v>4.7830000000000003E-4</v>
      </c>
      <c r="D6" s="30">
        <v>17.948717949999999</v>
      </c>
      <c r="E6" s="30">
        <v>14.79349435</v>
      </c>
      <c r="F6" s="42">
        <v>283.9260347</v>
      </c>
    </row>
    <row r="7" spans="1:6" x14ac:dyDescent="0.25">
      <c r="A7" s="6" t="str">
        <f>VLOOKUP(B7, 'County name'!$A$2:$C$107, 2, "false")</f>
        <v>Barber</v>
      </c>
      <c r="B7" s="39">
        <v>20007</v>
      </c>
      <c r="C7" s="8">
        <f>VLOOKUP($B7, 'County name'!$A$3:$D$107, 4, FALSE)</f>
        <v>9.8437999999999998E-3</v>
      </c>
      <c r="D7" s="30">
        <v>16.410256409999999</v>
      </c>
      <c r="E7" s="30">
        <v>42.911684280000003</v>
      </c>
      <c r="F7" s="42">
        <v>229.19124640000001</v>
      </c>
    </row>
    <row r="8" spans="1:6" x14ac:dyDescent="0.25">
      <c r="A8" s="6" t="str">
        <f>VLOOKUP(B8, 'County name'!$A$2:$C$107, 2, "false")</f>
        <v>Barton</v>
      </c>
      <c r="B8" s="39">
        <v>20009</v>
      </c>
      <c r="C8" s="8">
        <f>VLOOKUP($B8, 'County name'!$A$3:$D$107, 4, FALSE)</f>
        <v>1.70575E-2</v>
      </c>
      <c r="D8" s="30">
        <v>20.30769231</v>
      </c>
      <c r="E8" s="30">
        <v>30.16885748</v>
      </c>
      <c r="F8" s="42">
        <v>210.6325172</v>
      </c>
    </row>
    <row r="9" spans="1:6" x14ac:dyDescent="0.25">
      <c r="A9" s="6" t="str">
        <f>VLOOKUP(B9, 'County name'!$A$2:$C$107, 2, "false")</f>
        <v>Bourbon</v>
      </c>
      <c r="B9" s="39">
        <v>20011</v>
      </c>
      <c r="C9" s="8">
        <f>VLOOKUP($B9, 'County name'!$A$3:$D$107, 4, FALSE)</f>
        <v>8.1809999999999999E-4</v>
      </c>
      <c r="D9" s="30">
        <v>15.025641029999999</v>
      </c>
      <c r="E9" s="30">
        <v>12.322743239999999</v>
      </c>
      <c r="F9" s="42">
        <v>354.0106816</v>
      </c>
    </row>
    <row r="10" spans="1:6" x14ac:dyDescent="0.25">
      <c r="A10" s="6" t="str">
        <f>VLOOKUP(B10, 'County name'!$A$2:$C$107, 2, "false")</f>
        <v>Brown</v>
      </c>
      <c r="B10" s="39">
        <v>20013</v>
      </c>
      <c r="C10" s="8">
        <f>VLOOKUP($B10, 'County name'!$A$3:$D$107, 4, FALSE)</f>
        <v>7.7459999999999996E-4</v>
      </c>
      <c r="D10" s="30">
        <v>20.69230769</v>
      </c>
      <c r="E10" s="30">
        <v>14.695919870000001</v>
      </c>
      <c r="F10" s="42">
        <v>274.44533510000002</v>
      </c>
    </row>
    <row r="11" spans="1:6" x14ac:dyDescent="0.25">
      <c r="A11" s="6" t="str">
        <f>VLOOKUP(B11, 'County name'!$A$2:$C$107, 2, "false")</f>
        <v>Butler</v>
      </c>
      <c r="B11" s="39">
        <v>20015</v>
      </c>
      <c r="C11" s="8">
        <f>VLOOKUP($B11, 'County name'!$A$3:$D$107, 4, FALSE)</f>
        <v>5.3038E-3</v>
      </c>
      <c r="D11" s="30">
        <v>15.410256410000001</v>
      </c>
      <c r="E11" s="30">
        <v>18.19567194</v>
      </c>
      <c r="F11" s="42">
        <v>292.16454099999999</v>
      </c>
    </row>
    <row r="12" spans="1:6" x14ac:dyDescent="0.25">
      <c r="A12" s="6" t="str">
        <f>VLOOKUP(B12, 'County name'!$A$2:$C$107, 2, "false")</f>
        <v>Chase</v>
      </c>
      <c r="B12" s="39">
        <v>20017</v>
      </c>
      <c r="C12" s="8">
        <f>VLOOKUP($B12, 'County name'!$A$3:$D$107, 4, FALSE)</f>
        <v>1.4242E-3</v>
      </c>
      <c r="D12" s="30">
        <v>16.92307692</v>
      </c>
      <c r="E12" s="30">
        <v>15.470958789999999</v>
      </c>
      <c r="F12" s="42">
        <v>274.69588700000003</v>
      </c>
    </row>
    <row r="13" spans="1:6" x14ac:dyDescent="0.25">
      <c r="A13" s="6" t="str">
        <f>VLOOKUP(B13, 'County name'!$A$2:$C$107, 2, "false")</f>
        <v>Chautauqua</v>
      </c>
      <c r="B13" s="39">
        <v>20019</v>
      </c>
      <c r="C13" s="8">
        <f>VLOOKUP($B13, 'County name'!$A$3:$D$107, 4, FALSE)</f>
        <v>3.904E-4</v>
      </c>
      <c r="D13" s="30">
        <v>14.30769231</v>
      </c>
      <c r="E13" s="30">
        <v>17.86728506</v>
      </c>
      <c r="F13" s="42">
        <v>335.53554960000002</v>
      </c>
    </row>
    <row r="14" spans="1:6" x14ac:dyDescent="0.25">
      <c r="A14" s="6" t="str">
        <f>VLOOKUP(B14, 'County name'!$A$2:$C$107, 2, "false")</f>
        <v>Cherokee</v>
      </c>
      <c r="B14" s="39">
        <v>20021</v>
      </c>
      <c r="C14" s="8">
        <f>VLOOKUP($B14, 'County name'!$A$3:$D$107, 4, FALSE)</f>
        <v>1.0323000000000001E-3</v>
      </c>
      <c r="D14" s="30">
        <v>13.07692308</v>
      </c>
      <c r="E14" s="30">
        <v>11.609165190000001</v>
      </c>
      <c r="F14" s="42">
        <v>380.99572979999999</v>
      </c>
    </row>
    <row r="15" spans="1:6" x14ac:dyDescent="0.25">
      <c r="A15" s="6" t="str">
        <f>VLOOKUP(B15, 'County name'!$A$2:$C$107, 2, "false")</f>
        <v>Cheyenne</v>
      </c>
      <c r="B15" s="39">
        <v>20023</v>
      </c>
      <c r="C15" s="8">
        <f>VLOOKUP($B15, 'County name'!$A$3:$D$107, 4, FALSE)</f>
        <v>1.7008499999999999E-2</v>
      </c>
      <c r="D15" s="30">
        <v>32.743589739999997</v>
      </c>
      <c r="E15" s="30">
        <v>15.2172093</v>
      </c>
      <c r="F15" s="42">
        <v>150.69536640000001</v>
      </c>
    </row>
    <row r="16" spans="1:6" x14ac:dyDescent="0.25">
      <c r="A16" s="6" t="str">
        <f>VLOOKUP(B16, 'County name'!$A$2:$C$107, 2, "false")</f>
        <v>Clark</v>
      </c>
      <c r="B16" s="39">
        <v>20025</v>
      </c>
      <c r="C16" s="8">
        <f>VLOOKUP($B16, 'County name'!$A$3:$D$107, 4, FALSE)</f>
        <v>7.3236999999999998E-3</v>
      </c>
      <c r="D16" s="30">
        <v>21.948717949999999</v>
      </c>
      <c r="E16" s="30">
        <v>42.38747206</v>
      </c>
      <c r="F16" s="42">
        <v>173.26253389999999</v>
      </c>
    </row>
    <row r="17" spans="1:6" x14ac:dyDescent="0.25">
      <c r="A17" s="6" t="str">
        <f>VLOOKUP(B17, 'County name'!$A$2:$C$107, 2, "false")</f>
        <v>Clay</v>
      </c>
      <c r="B17" s="39">
        <v>20027</v>
      </c>
      <c r="C17" s="8">
        <f>VLOOKUP($B17, 'County name'!$A$3:$D$107, 4, FALSE)</f>
        <v>7.4795E-3</v>
      </c>
      <c r="D17" s="30">
        <v>19</v>
      </c>
      <c r="E17" s="30">
        <v>21.919036720000001</v>
      </c>
      <c r="F17" s="42">
        <v>244.1618278</v>
      </c>
    </row>
    <row r="18" spans="1:6" x14ac:dyDescent="0.25">
      <c r="A18" s="6" t="str">
        <f>VLOOKUP(B18, 'County name'!$A$2:$C$107, 2, "false")</f>
        <v>Cloud</v>
      </c>
      <c r="B18" s="39">
        <v>20029</v>
      </c>
      <c r="C18" s="8">
        <f>VLOOKUP($B18, 'County name'!$A$3:$D$107, 4, FALSE)</f>
        <v>1.06655E-2</v>
      </c>
      <c r="D18" s="30">
        <v>20.69230769</v>
      </c>
      <c r="E18" s="30">
        <v>19.250981840000001</v>
      </c>
      <c r="F18" s="42">
        <v>230.62491790000001</v>
      </c>
    </row>
    <row r="19" spans="1:6" x14ac:dyDescent="0.25">
      <c r="A19" s="6" t="str">
        <f>VLOOKUP(B19, 'County name'!$A$2:$C$107, 2, "false")</f>
        <v>Coffey</v>
      </c>
      <c r="B19" s="39">
        <v>20031</v>
      </c>
      <c r="C19" s="8">
        <f>VLOOKUP($B19, 'County name'!$A$3:$D$107, 4, FALSE)</f>
        <v>2.0972E-3</v>
      </c>
      <c r="D19" s="30">
        <v>16.410256409999999</v>
      </c>
      <c r="E19" s="30">
        <v>10.425154709999999</v>
      </c>
      <c r="F19" s="42">
        <v>305.47273419999999</v>
      </c>
    </row>
    <row r="20" spans="1:6" x14ac:dyDescent="0.25">
      <c r="A20" s="6" t="str">
        <f>VLOOKUP(B20, 'County name'!$A$2:$C$107, 2, "false")</f>
        <v>Comanche</v>
      </c>
      <c r="B20" s="39">
        <v>20033</v>
      </c>
      <c r="C20" s="8">
        <f>VLOOKUP($B20, 'County name'!$A$3:$D$107, 4, FALSE)</f>
        <v>5.8539999999999998E-3</v>
      </c>
      <c r="D20" s="30">
        <v>17.871794869999999</v>
      </c>
      <c r="E20" s="30">
        <v>46.132910879999997</v>
      </c>
      <c r="F20" s="42">
        <v>194.76076420000001</v>
      </c>
    </row>
    <row r="21" spans="1:6" x14ac:dyDescent="0.25">
      <c r="A21" s="6" t="str">
        <f>VLOOKUP(B21, 'County name'!$A$2:$C$107, 2, "false")</f>
        <v>Cowley</v>
      </c>
      <c r="B21" s="39">
        <v>20035</v>
      </c>
      <c r="C21" s="8">
        <f>VLOOKUP($B21, 'County name'!$A$3:$D$107, 4, FALSE)</f>
        <v>6.7291E-3</v>
      </c>
      <c r="D21" s="30">
        <v>13.53846154</v>
      </c>
      <c r="E21" s="30">
        <v>24.364647420000001</v>
      </c>
      <c r="F21" s="42">
        <v>308.6080394</v>
      </c>
    </row>
    <row r="22" spans="1:6" x14ac:dyDescent="0.25">
      <c r="A22" s="6" t="str">
        <f>VLOOKUP(B22, 'County name'!$A$2:$C$107, 2, "false")</f>
        <v>Crawford</v>
      </c>
      <c r="B22" s="39">
        <v>20037</v>
      </c>
      <c r="C22" s="8">
        <f>VLOOKUP($B22, 'County name'!$A$3:$D$107, 4, FALSE)</f>
        <v>1.4494E-3</v>
      </c>
      <c r="D22" s="30">
        <v>13.61538462</v>
      </c>
      <c r="E22" s="30">
        <v>11.53211173</v>
      </c>
      <c r="F22" s="42">
        <v>372.27589239999998</v>
      </c>
    </row>
    <row r="23" spans="1:6" x14ac:dyDescent="0.25">
      <c r="A23" s="6" t="str">
        <f>VLOOKUP(B23, 'County name'!$A$2:$C$107, 2, "false")</f>
        <v>Decatur</v>
      </c>
      <c r="B23" s="39">
        <v>20039</v>
      </c>
      <c r="C23" s="8">
        <f>VLOOKUP($B23, 'County name'!$A$3:$D$107, 4, FALSE)</f>
        <v>1.6107199999999999E-2</v>
      </c>
      <c r="D23" s="30">
        <v>32.30769231</v>
      </c>
      <c r="E23" s="30">
        <v>20.637491180000001</v>
      </c>
      <c r="F23" s="42">
        <v>174.28787310000001</v>
      </c>
    </row>
    <row r="24" spans="1:6" x14ac:dyDescent="0.25">
      <c r="A24" s="6" t="str">
        <f>VLOOKUP(B24, 'County name'!$A$2:$C$107, 2, "false")</f>
        <v>Dickinson</v>
      </c>
      <c r="B24" s="39">
        <v>20041</v>
      </c>
      <c r="C24" s="8">
        <f>VLOOKUP($B24, 'County name'!$A$3:$D$107, 4, FALSE)</f>
        <v>1.32271E-2</v>
      </c>
      <c r="D24" s="30">
        <v>17.53846154</v>
      </c>
      <c r="E24" s="30">
        <v>22.38763595</v>
      </c>
      <c r="F24" s="42">
        <v>258.92109310000001</v>
      </c>
    </row>
    <row r="25" spans="1:6" x14ac:dyDescent="0.25">
      <c r="A25" s="6" t="str">
        <f>VLOOKUP(B25, 'County name'!$A$2:$C$107, 2, "false")</f>
        <v>Doniphan</v>
      </c>
      <c r="B25" s="39">
        <v>20043</v>
      </c>
      <c r="C25" s="8">
        <f>VLOOKUP($B25, 'County name'!$A$3:$D$107, 4, FALSE)</f>
        <v>1.3219999999999999E-4</v>
      </c>
      <c r="D25" s="30">
        <v>19.38461538</v>
      </c>
      <c r="E25" s="30">
        <v>13.766747649999999</v>
      </c>
      <c r="F25" s="42">
        <v>278.73465379999999</v>
      </c>
    </row>
    <row r="26" spans="1:6" x14ac:dyDescent="0.25">
      <c r="A26" s="6" t="str">
        <f>VLOOKUP(B26, 'County name'!$A$2:$C$107, 2, "false")</f>
        <v>Douglas</v>
      </c>
      <c r="B26" s="39">
        <v>20045</v>
      </c>
      <c r="C26" s="8">
        <f>VLOOKUP($B26, 'County name'!$A$3:$D$107, 4, FALSE)</f>
        <v>9.3409999999999999E-4</v>
      </c>
      <c r="D26" s="30">
        <v>15.92307692</v>
      </c>
      <c r="E26" s="30">
        <v>11.41419763</v>
      </c>
      <c r="F26" s="42">
        <v>300.98719929999999</v>
      </c>
    </row>
    <row r="27" spans="1:6" x14ac:dyDescent="0.25">
      <c r="A27" s="6" t="str">
        <f>VLOOKUP(B27, 'County name'!$A$2:$C$107, 2, "false")</f>
        <v>Edwards</v>
      </c>
      <c r="B27" s="39">
        <v>20047</v>
      </c>
      <c r="C27" s="8">
        <f>VLOOKUP($B27, 'County name'!$A$3:$D$107, 4, FALSE)</f>
        <v>1.14976E-2</v>
      </c>
      <c r="D27" s="30">
        <v>20.92307692</v>
      </c>
      <c r="E27" s="30">
        <v>31.231978399999999</v>
      </c>
      <c r="F27" s="42">
        <v>201.40192329999999</v>
      </c>
    </row>
    <row r="28" spans="1:6" x14ac:dyDescent="0.25">
      <c r="A28" s="6" t="str">
        <f>VLOOKUP(B28, 'County name'!$A$2:$C$107, 2, "false")</f>
        <v>Elk</v>
      </c>
      <c r="B28" s="39">
        <v>20049</v>
      </c>
      <c r="C28" s="8">
        <f>VLOOKUP($B28, 'County name'!$A$3:$D$107, 4, FALSE)</f>
        <v>4.2319999999999999E-4</v>
      </c>
      <c r="D28" s="30">
        <v>15.8974359</v>
      </c>
      <c r="E28" s="30">
        <v>15.13544044</v>
      </c>
      <c r="F28" s="42">
        <v>328.18193480000002</v>
      </c>
    </row>
    <row r="29" spans="1:6" x14ac:dyDescent="0.25">
      <c r="A29" s="6" t="str">
        <f>VLOOKUP(B29, 'County name'!$A$2:$C$107, 2, "false")</f>
        <v>Ellis</v>
      </c>
      <c r="B29" s="39">
        <v>20051</v>
      </c>
      <c r="C29" s="8">
        <f>VLOOKUP($B29, 'County name'!$A$3:$D$107, 4, FALSE)</f>
        <v>1.29978E-2</v>
      </c>
      <c r="D29" s="30">
        <v>24.53846154</v>
      </c>
      <c r="E29" s="30">
        <v>25.279545420000002</v>
      </c>
      <c r="F29" s="42">
        <v>183.40115040000001</v>
      </c>
    </row>
    <row r="30" spans="1:6" x14ac:dyDescent="0.25">
      <c r="A30" s="6" t="str">
        <f>VLOOKUP(B30, 'County name'!$A$2:$C$107, 2, "false")</f>
        <v>Ellsworth</v>
      </c>
      <c r="B30" s="39">
        <v>20053</v>
      </c>
      <c r="C30" s="8">
        <f>VLOOKUP($B30, 'County name'!$A$3:$D$107, 4, FALSE)</f>
        <v>7.6007999999999996E-3</v>
      </c>
      <c r="D30" s="30">
        <v>20.53846154</v>
      </c>
      <c r="E30" s="30">
        <v>24.7550934</v>
      </c>
      <c r="F30" s="42">
        <v>227.42822760000001</v>
      </c>
    </row>
    <row r="31" spans="1:6" x14ac:dyDescent="0.25">
      <c r="A31" s="6" t="str">
        <f>VLOOKUP(B31, 'County name'!$A$2:$C$107, 2, "false")</f>
        <v>Finney</v>
      </c>
      <c r="B31" s="39">
        <v>20055</v>
      </c>
      <c r="C31" s="8">
        <f>VLOOKUP($B31, 'County name'!$A$3:$D$107, 4, FALSE)</f>
        <v>2.4554300000000001E-2</v>
      </c>
      <c r="D31" s="30">
        <v>26.743589740000001</v>
      </c>
      <c r="E31" s="30">
        <v>29.807698500000001</v>
      </c>
      <c r="F31" s="42">
        <v>146.35335520000001</v>
      </c>
    </row>
    <row r="32" spans="1:6" x14ac:dyDescent="0.25">
      <c r="A32" s="6" t="str">
        <f>VLOOKUP(B32, 'County name'!$A$2:$C$107, 2, "false")</f>
        <v>Ford</v>
      </c>
      <c r="B32" s="39">
        <v>20057</v>
      </c>
      <c r="C32" s="8">
        <f>VLOOKUP($B32, 'County name'!$A$3:$D$107, 4, FALSE)</f>
        <v>2.1293300000000001E-2</v>
      </c>
      <c r="D32" s="30">
        <v>22.641025639999999</v>
      </c>
      <c r="E32" s="30">
        <v>31.51741238</v>
      </c>
      <c r="F32" s="42">
        <v>172.30157080000001</v>
      </c>
    </row>
    <row r="33" spans="1:6" x14ac:dyDescent="0.25">
      <c r="A33" s="6" t="str">
        <f>VLOOKUP(B33, 'County name'!$A$2:$C$107, 2, "false")</f>
        <v>Franklin</v>
      </c>
      <c r="B33" s="39">
        <v>20059</v>
      </c>
      <c r="C33" s="8">
        <f>VLOOKUP($B33, 'County name'!$A$3:$D$107, 4, FALSE)</f>
        <v>1.7511E-3</v>
      </c>
      <c r="D33" s="30">
        <v>16.15384615</v>
      </c>
      <c r="E33" s="30">
        <v>12.348836199999999</v>
      </c>
      <c r="F33" s="42">
        <v>310.49997760000002</v>
      </c>
    </row>
    <row r="34" spans="1:6" x14ac:dyDescent="0.25">
      <c r="A34" s="6" t="str">
        <f>VLOOKUP(B34, 'County name'!$A$2:$C$107, 2, "false")</f>
        <v>Geary</v>
      </c>
      <c r="B34" s="39">
        <v>20061</v>
      </c>
      <c r="C34" s="8">
        <f>VLOOKUP($B34, 'County name'!$A$3:$D$107, 4, FALSE)</f>
        <v>1.6401E-3</v>
      </c>
      <c r="D34" s="30">
        <v>17.820512820000001</v>
      </c>
      <c r="E34" s="30">
        <v>17.31665091</v>
      </c>
      <c r="F34" s="42">
        <v>266.83059429999997</v>
      </c>
    </row>
    <row r="35" spans="1:6" x14ac:dyDescent="0.25">
      <c r="A35" s="6" t="str">
        <f>VLOOKUP(B35, 'County name'!$A$2:$C$107, 2, "false")</f>
        <v>Gove</v>
      </c>
      <c r="B35" s="39">
        <v>20063</v>
      </c>
      <c r="C35" s="8">
        <f>VLOOKUP($B35, 'County name'!$A$3:$D$107, 4, FALSE)</f>
        <v>1.7571900000000001E-2</v>
      </c>
      <c r="D35" s="30">
        <v>28.205128210000002</v>
      </c>
      <c r="E35" s="30">
        <v>22.284828040000001</v>
      </c>
      <c r="F35" s="42">
        <v>170.2792091</v>
      </c>
    </row>
    <row r="36" spans="1:6" x14ac:dyDescent="0.25">
      <c r="A36" s="6" t="str">
        <f>VLOOKUP(B36, 'County name'!$A$2:$C$107, 2, "false")</f>
        <v>Graham</v>
      </c>
      <c r="B36" s="39">
        <v>20065</v>
      </c>
      <c r="C36" s="8">
        <f>VLOOKUP($B36, 'County name'!$A$3:$D$107, 4, FALSE)</f>
        <v>1.14827E-2</v>
      </c>
      <c r="D36" s="30">
        <v>27.92307692</v>
      </c>
      <c r="E36" s="30">
        <v>22.287239759999999</v>
      </c>
      <c r="F36" s="42">
        <v>184.0471254</v>
      </c>
    </row>
    <row r="37" spans="1:6" x14ac:dyDescent="0.25">
      <c r="A37" s="6" t="str">
        <f>VLOOKUP(B37, 'County name'!$A$2:$C$107, 2, "false")</f>
        <v>Grant</v>
      </c>
      <c r="B37" s="39">
        <v>20067</v>
      </c>
      <c r="C37" s="8">
        <f>VLOOKUP($B37, 'County name'!$A$3:$D$107, 4, FALSE)</f>
        <v>1.10134E-2</v>
      </c>
      <c r="D37" s="30">
        <v>26.333333329999999</v>
      </c>
      <c r="E37" s="30">
        <v>38.864508020000002</v>
      </c>
      <c r="F37" s="42">
        <v>122.3090074</v>
      </c>
    </row>
    <row r="38" spans="1:6" x14ac:dyDescent="0.25">
      <c r="A38" s="6" t="str">
        <f>VLOOKUP(B38, 'County name'!$A$2:$C$107, 2, "false")</f>
        <v>Gray</v>
      </c>
      <c r="B38" s="39">
        <v>20069</v>
      </c>
      <c r="C38" s="8">
        <f>VLOOKUP($B38, 'County name'!$A$3:$D$107, 4, FALSE)</f>
        <v>1.80628E-2</v>
      </c>
      <c r="D38" s="30">
        <v>25.102564099999999</v>
      </c>
      <c r="E38" s="30">
        <v>31.767320269999999</v>
      </c>
      <c r="F38" s="42">
        <v>158.5854841</v>
      </c>
    </row>
    <row r="39" spans="1:6" x14ac:dyDescent="0.25">
      <c r="A39" s="6" t="str">
        <f>VLOOKUP(B39, 'County name'!$A$2:$C$107, 2, "false")</f>
        <v>Greeley</v>
      </c>
      <c r="B39" s="39">
        <v>20071</v>
      </c>
      <c r="C39" s="8">
        <f>VLOOKUP($B39, 'County name'!$A$3:$D$107, 4, FALSE)</f>
        <v>2.0976999999999999E-2</v>
      </c>
      <c r="D39" s="30">
        <v>32.84615385</v>
      </c>
      <c r="E39" s="30">
        <v>20.23006762</v>
      </c>
      <c r="F39" s="42">
        <v>123.55909149999999</v>
      </c>
    </row>
    <row r="40" spans="1:6" x14ac:dyDescent="0.25">
      <c r="A40" s="6" t="str">
        <f>VLOOKUP(B40, 'County name'!$A$2:$C$107, 2, "false")</f>
        <v>Greenwood</v>
      </c>
      <c r="B40" s="39">
        <v>20073</v>
      </c>
      <c r="C40" s="8">
        <f>VLOOKUP($B40, 'County name'!$A$3:$D$107, 4, FALSE)</f>
        <v>9.6980000000000005E-4</v>
      </c>
      <c r="D40" s="30">
        <v>16.23076923</v>
      </c>
      <c r="E40" s="30">
        <v>13.34615803</v>
      </c>
      <c r="F40" s="42">
        <v>303.95027750000003</v>
      </c>
    </row>
    <row r="41" spans="1:6" x14ac:dyDescent="0.25">
      <c r="A41" s="6" t="str">
        <f>VLOOKUP(B41, 'County name'!$A$2:$C$107, 2, "false")</f>
        <v>Hamilton</v>
      </c>
      <c r="B41" s="39">
        <v>20075</v>
      </c>
      <c r="C41" s="8">
        <f>VLOOKUP($B41, 'County name'!$A$3:$D$107, 4, FALSE)</f>
        <v>1.78871E-2</v>
      </c>
      <c r="D41" s="30">
        <v>30.897435900000001</v>
      </c>
      <c r="E41" s="30">
        <v>28.757296289999999</v>
      </c>
      <c r="F41" s="42">
        <v>115.4129377</v>
      </c>
    </row>
    <row r="42" spans="1:6" x14ac:dyDescent="0.25">
      <c r="A42" s="6" t="str">
        <f>VLOOKUP(B42, 'County name'!$A$2:$C$107, 2, "false")</f>
        <v>Harper</v>
      </c>
      <c r="B42" s="39">
        <v>20077</v>
      </c>
      <c r="C42" s="8">
        <f>VLOOKUP($B42, 'County name'!$A$3:$D$107, 4, FALSE)</f>
        <v>1.57179E-2</v>
      </c>
      <c r="D42" s="30">
        <v>13.8974359</v>
      </c>
      <c r="E42" s="30">
        <v>36.439423980000001</v>
      </c>
      <c r="F42" s="42">
        <v>256.84591</v>
      </c>
    </row>
    <row r="43" spans="1:6" x14ac:dyDescent="0.25">
      <c r="A43" s="6" t="str">
        <f>VLOOKUP(B43, 'County name'!$A$2:$C$107, 2, "false")</f>
        <v>Harvey</v>
      </c>
      <c r="B43" s="39">
        <v>20079</v>
      </c>
      <c r="C43" s="8">
        <f>VLOOKUP($B43, 'County name'!$A$3:$D$107, 4, FALSE)</f>
        <v>1.02489E-2</v>
      </c>
      <c r="D43" s="30">
        <v>15.717948720000001</v>
      </c>
      <c r="E43" s="30">
        <v>20.50597651</v>
      </c>
      <c r="F43" s="42">
        <v>266.96450110000001</v>
      </c>
    </row>
    <row r="44" spans="1:6" x14ac:dyDescent="0.25">
      <c r="A44" s="6" t="str">
        <f>VLOOKUP(B44, 'County name'!$A$2:$C$107, 2, "false")</f>
        <v>Haskell</v>
      </c>
      <c r="B44" s="39">
        <v>20081</v>
      </c>
      <c r="C44" s="8">
        <f>VLOOKUP($B44, 'County name'!$A$3:$D$107, 4, FALSE)</f>
        <v>1.27344E-2</v>
      </c>
      <c r="D44" s="30">
        <v>24.717948719999999</v>
      </c>
      <c r="E44" s="30">
        <v>34.866862169999997</v>
      </c>
      <c r="F44" s="42">
        <v>138.3508741</v>
      </c>
    </row>
    <row r="45" spans="1:6" x14ac:dyDescent="0.25">
      <c r="A45" s="6" t="str">
        <f>VLOOKUP(B45, 'County name'!$A$2:$C$107, 2, "false")</f>
        <v>Hodgeman</v>
      </c>
      <c r="B45" s="39">
        <v>20083</v>
      </c>
      <c r="C45" s="8">
        <f>VLOOKUP($B45, 'County name'!$A$3:$D$107, 4, FALSE)</f>
        <v>1.4419599999999999E-2</v>
      </c>
      <c r="D45" s="30">
        <v>23.974358970000001</v>
      </c>
      <c r="E45" s="30">
        <v>32.813202879999999</v>
      </c>
      <c r="F45" s="42">
        <v>173.87289050000001</v>
      </c>
    </row>
    <row r="46" spans="1:6" x14ac:dyDescent="0.25">
      <c r="A46" s="6" t="str">
        <f>VLOOKUP(B46, 'County name'!$A$2:$C$107, 2, "false")</f>
        <v>Jackson</v>
      </c>
      <c r="B46" s="39">
        <v>20085</v>
      </c>
      <c r="C46" s="8">
        <f>VLOOKUP($B46, 'County name'!$A$3:$D$107, 4, FALSE)</f>
        <v>9.0109999999999995E-4</v>
      </c>
      <c r="D46" s="30">
        <v>19.07692308</v>
      </c>
      <c r="E46" s="30">
        <v>14.875113410000001</v>
      </c>
      <c r="F46" s="42">
        <v>287.06503839999999</v>
      </c>
    </row>
    <row r="47" spans="1:6" x14ac:dyDescent="0.25">
      <c r="A47" s="6" t="str">
        <f>VLOOKUP(B47, 'County name'!$A$2:$C$107, 2, "false")</f>
        <v>Jefferson</v>
      </c>
      <c r="B47" s="39">
        <v>20087</v>
      </c>
      <c r="C47" s="8">
        <f>VLOOKUP($B47, 'County name'!$A$3:$D$107, 4, FALSE)</f>
        <v>6.5799999999999995E-4</v>
      </c>
      <c r="D47" s="30">
        <v>16.948717949999999</v>
      </c>
      <c r="E47" s="30">
        <v>13.65819095</v>
      </c>
      <c r="F47" s="42">
        <v>293.45608920000001</v>
      </c>
    </row>
    <row r="48" spans="1:6" x14ac:dyDescent="0.25">
      <c r="A48" s="6" t="str">
        <f>VLOOKUP(B48, 'County name'!$A$2:$C$107, 2, "false")</f>
        <v>Jewell</v>
      </c>
      <c r="B48" s="39">
        <v>20089</v>
      </c>
      <c r="C48" s="8">
        <f>VLOOKUP($B48, 'County name'!$A$3:$D$107, 4, FALSE)</f>
        <v>1.5118100000000001E-2</v>
      </c>
      <c r="D48" s="30">
        <v>25.30769231</v>
      </c>
      <c r="E48" s="30">
        <v>17.857819060000001</v>
      </c>
      <c r="F48" s="42">
        <v>217.0535615</v>
      </c>
    </row>
    <row r="49" spans="1:6" x14ac:dyDescent="0.25">
      <c r="A49" s="6" t="str">
        <f>VLOOKUP(B49, 'County name'!$A$2:$C$107, 2, "false")</f>
        <v>Johnson</v>
      </c>
      <c r="B49" s="39">
        <v>20091</v>
      </c>
      <c r="C49" s="8">
        <f>VLOOKUP($B49, 'County name'!$A$3:$D$107, 4, FALSE)</f>
        <v>6.8610000000000003E-4</v>
      </c>
      <c r="D49" s="30">
        <v>15.46153846</v>
      </c>
      <c r="E49" s="30">
        <v>10.111169820000001</v>
      </c>
      <c r="F49" s="42">
        <v>311.60437689999998</v>
      </c>
    </row>
    <row r="50" spans="1:6" x14ac:dyDescent="0.25">
      <c r="A50" s="6" t="str">
        <f>VLOOKUP(B50, 'County name'!$A$2:$C$107, 2, "false")</f>
        <v>Kearny</v>
      </c>
      <c r="B50" s="39">
        <v>20093</v>
      </c>
      <c r="C50" s="8">
        <f>VLOOKUP($B50, 'County name'!$A$3:$D$107, 4, FALSE)</f>
        <v>1.52193E-2</v>
      </c>
      <c r="D50" s="30">
        <v>29</v>
      </c>
      <c r="E50" s="30">
        <v>29.6791129</v>
      </c>
      <c r="F50" s="42">
        <v>130.11900270000001</v>
      </c>
    </row>
    <row r="51" spans="1:6" x14ac:dyDescent="0.25">
      <c r="A51" s="6" t="str">
        <f>VLOOKUP(B51, 'County name'!$A$2:$C$107, 2, "false")</f>
        <v>Kingman</v>
      </c>
      <c r="B51" s="39">
        <v>20095</v>
      </c>
      <c r="C51" s="8">
        <f>VLOOKUP($B51, 'County name'!$A$3:$D$107, 4, FALSE)</f>
        <v>1.2413E-2</v>
      </c>
      <c r="D51" s="30">
        <v>15.46153846</v>
      </c>
      <c r="E51" s="30">
        <v>30.859676740000001</v>
      </c>
      <c r="F51" s="42">
        <v>254.09608700000001</v>
      </c>
    </row>
    <row r="52" spans="1:6" x14ac:dyDescent="0.25">
      <c r="A52" s="6" t="str">
        <f>VLOOKUP(B52, 'County name'!$A$2:$C$107, 2, "false")</f>
        <v>Kiowa</v>
      </c>
      <c r="B52" s="39">
        <v>20097</v>
      </c>
      <c r="C52" s="8">
        <f>VLOOKUP($B52, 'County name'!$A$3:$D$107, 4, FALSE)</f>
        <v>7.2804999999999996E-3</v>
      </c>
      <c r="D52" s="30">
        <v>20.179487179999999</v>
      </c>
      <c r="E52" s="30">
        <v>29.348451489999999</v>
      </c>
      <c r="F52" s="42">
        <v>192.2634487</v>
      </c>
    </row>
    <row r="53" spans="1:6" x14ac:dyDescent="0.25">
      <c r="A53" s="6" t="str">
        <f>VLOOKUP(B53, 'County name'!$A$2:$C$107, 2, "false")</f>
        <v>Labette</v>
      </c>
      <c r="B53" s="39">
        <v>20099</v>
      </c>
      <c r="C53" s="8">
        <f>VLOOKUP($B53, 'County name'!$A$3:$D$107, 4, FALSE)</f>
        <v>1.8411E-3</v>
      </c>
      <c r="D53" s="30">
        <v>14.179487180000001</v>
      </c>
      <c r="E53" s="30">
        <v>12.156098780000001</v>
      </c>
      <c r="F53" s="42">
        <v>371.81436209999998</v>
      </c>
    </row>
    <row r="54" spans="1:6" x14ac:dyDescent="0.25">
      <c r="A54" s="6" t="str">
        <f>VLOOKUP(B54, 'County name'!$A$2:$C$107, 2, "false")</f>
        <v>Lane</v>
      </c>
      <c r="B54" s="39">
        <v>20101</v>
      </c>
      <c r="C54" s="8">
        <f>VLOOKUP($B54, 'County name'!$A$3:$D$107, 4, FALSE)</f>
        <v>1.3532300000000001E-2</v>
      </c>
      <c r="D54" s="30">
        <v>27.589743590000001</v>
      </c>
      <c r="E54" s="30">
        <v>27.86250476</v>
      </c>
      <c r="F54" s="42">
        <v>157.38992390000001</v>
      </c>
    </row>
    <row r="55" spans="1:6" x14ac:dyDescent="0.25">
      <c r="A55" s="6" t="str">
        <f>VLOOKUP(B55, 'County name'!$A$2:$C$107, 2, "false")</f>
        <v>Leavenworth</v>
      </c>
      <c r="B55" s="39">
        <v>20103</v>
      </c>
      <c r="C55" s="8">
        <f>VLOOKUP($B55, 'County name'!$A$3:$D$107, 4, FALSE)</f>
        <v>6.066E-4</v>
      </c>
      <c r="D55" s="30">
        <v>16.38461538</v>
      </c>
      <c r="E55" s="30">
        <v>12.66049879</v>
      </c>
      <c r="F55" s="42">
        <v>296.4109914</v>
      </c>
    </row>
    <row r="56" spans="1:6" x14ac:dyDescent="0.25">
      <c r="A56" s="6" t="str">
        <f>VLOOKUP(B56, 'County name'!$A$2:$C$107, 2, "false")</f>
        <v>Lincoln</v>
      </c>
      <c r="B56" s="39">
        <v>20105</v>
      </c>
      <c r="C56" s="8">
        <f>VLOOKUP($B56, 'County name'!$A$3:$D$107, 4, FALSE)</f>
        <v>1.04099E-2</v>
      </c>
      <c r="D56" s="30">
        <v>21.92307692</v>
      </c>
      <c r="E56" s="30">
        <v>25.4764707</v>
      </c>
      <c r="F56" s="42">
        <v>220.1992679</v>
      </c>
    </row>
    <row r="57" spans="1:6" x14ac:dyDescent="0.25">
      <c r="A57" s="6" t="str">
        <f>VLOOKUP(B57, 'County name'!$A$2:$C$107, 2, "false")</f>
        <v>Linn</v>
      </c>
      <c r="B57" s="39">
        <v>20107</v>
      </c>
      <c r="C57" s="8">
        <f>VLOOKUP($B57, 'County name'!$A$3:$D$107, 4, FALSE)</f>
        <v>1.4109000000000001E-3</v>
      </c>
      <c r="D57" s="30">
        <v>16.256410259999999</v>
      </c>
      <c r="E57" s="30">
        <v>11.24784685</v>
      </c>
      <c r="F57" s="42">
        <v>326.2507354</v>
      </c>
    </row>
    <row r="58" spans="1:6" x14ac:dyDescent="0.25">
      <c r="A58" s="6" t="str">
        <f>VLOOKUP(B58, 'County name'!$A$2:$C$107, 2, "false")</f>
        <v>Logan</v>
      </c>
      <c r="B58" s="39">
        <v>20109</v>
      </c>
      <c r="C58" s="8">
        <f>VLOOKUP($B58, 'County name'!$A$3:$D$107, 4, FALSE)</f>
        <v>1.8543199999999999E-2</v>
      </c>
      <c r="D58" s="30">
        <v>30.61538462</v>
      </c>
      <c r="E58" s="30">
        <v>22.73733168</v>
      </c>
      <c r="F58" s="42">
        <v>145.268338</v>
      </c>
    </row>
    <row r="59" spans="1:6" x14ac:dyDescent="0.25">
      <c r="A59" s="6" t="str">
        <f>VLOOKUP(B59, 'County name'!$A$2:$C$107, 2, "false")</f>
        <v>Lyon</v>
      </c>
      <c r="B59" s="39">
        <v>20111</v>
      </c>
      <c r="C59" s="8">
        <f>VLOOKUP($B59, 'County name'!$A$3:$D$107, 4, FALSE)</f>
        <v>2.562E-3</v>
      </c>
      <c r="D59" s="30">
        <v>16.435897440000002</v>
      </c>
      <c r="E59" s="30">
        <v>11.31927627</v>
      </c>
      <c r="F59" s="42">
        <v>289.619011</v>
      </c>
    </row>
    <row r="60" spans="1:6" x14ac:dyDescent="0.25">
      <c r="A60" s="6" t="str">
        <f>VLOOKUP(B60, 'County name'!$A$2:$C$107, 2, "false")</f>
        <v>Marion</v>
      </c>
      <c r="B60" s="39">
        <v>20115</v>
      </c>
      <c r="C60" s="8">
        <f>VLOOKUP($B60, 'County name'!$A$3:$D$107, 4, FALSE)</f>
        <v>1.17153E-2</v>
      </c>
      <c r="D60" s="30">
        <v>16.92307692</v>
      </c>
      <c r="E60" s="30">
        <v>16.721661279999999</v>
      </c>
      <c r="F60" s="42">
        <v>268.15696300000002</v>
      </c>
    </row>
    <row r="61" spans="1:6" x14ac:dyDescent="0.25">
      <c r="A61" s="6" t="str">
        <f>VLOOKUP(B61, 'County name'!$A$2:$C$107, 2, "false")</f>
        <v>Marshall</v>
      </c>
      <c r="B61" s="39">
        <v>20117</v>
      </c>
      <c r="C61" s="8">
        <f>VLOOKUP($B61, 'County name'!$A$3:$D$107, 4, FALSE)</f>
        <v>7.8303000000000001E-3</v>
      </c>
      <c r="D61" s="30">
        <v>22.666666670000001</v>
      </c>
      <c r="E61" s="30">
        <v>14.465667509999999</v>
      </c>
      <c r="F61" s="42">
        <v>255.43788359999999</v>
      </c>
    </row>
    <row r="62" spans="1:6" x14ac:dyDescent="0.25">
      <c r="A62" s="6" t="str">
        <f>VLOOKUP(B62, 'County name'!$A$2:$C$107, 2, "false")</f>
        <v>McPherson</v>
      </c>
      <c r="B62" s="39">
        <v>20113</v>
      </c>
      <c r="C62" s="8">
        <f>VLOOKUP($B62, 'County name'!$A$3:$D$107, 4, FALSE)</f>
        <v>1.6660700000000001E-2</v>
      </c>
      <c r="D62" s="30">
        <v>17.051282050000001</v>
      </c>
      <c r="E62" s="30">
        <v>22.183682910000002</v>
      </c>
      <c r="F62" s="42">
        <v>256.69421299999999</v>
      </c>
    </row>
    <row r="63" spans="1:6" x14ac:dyDescent="0.25">
      <c r="A63" s="6" t="str">
        <f>VLOOKUP(B63, 'County name'!$A$2:$C$107, 2, "false")</f>
        <v>Meade</v>
      </c>
      <c r="B63" s="39">
        <v>20119</v>
      </c>
      <c r="C63" s="8">
        <f>VLOOKUP($B63, 'County name'!$A$3:$D$107, 4, FALSE)</f>
        <v>1.05332E-2</v>
      </c>
      <c r="D63" s="30">
        <v>22.666666670000001</v>
      </c>
      <c r="E63" s="30">
        <v>41.110239759999999</v>
      </c>
      <c r="F63" s="42">
        <v>158.74387229999999</v>
      </c>
    </row>
    <row r="64" spans="1:6" x14ac:dyDescent="0.25">
      <c r="A64" s="6" t="str">
        <f>VLOOKUP(B64, 'County name'!$A$2:$C$107, 2, "false")</f>
        <v>Miami</v>
      </c>
      <c r="B64" s="39">
        <v>20121</v>
      </c>
      <c r="C64" s="8">
        <f>VLOOKUP($B64, 'County name'!$A$3:$D$107, 4, FALSE)</f>
        <v>1.0640000000000001E-3</v>
      </c>
      <c r="D64" s="30">
        <v>16.487179489999999</v>
      </c>
      <c r="E64" s="30">
        <v>10.58417041</v>
      </c>
      <c r="F64" s="42">
        <v>317.5244697</v>
      </c>
    </row>
    <row r="65" spans="1:6" x14ac:dyDescent="0.25">
      <c r="A65" s="6" t="str">
        <f>VLOOKUP(B65, 'County name'!$A$2:$C$107, 2, "false")</f>
        <v>Mitchell</v>
      </c>
      <c r="B65" s="39">
        <v>20123</v>
      </c>
      <c r="C65" s="8">
        <f>VLOOKUP($B65, 'County name'!$A$3:$D$107, 4, FALSE)</f>
        <v>1.32724E-2</v>
      </c>
      <c r="D65" s="30">
        <v>23.025641029999999</v>
      </c>
      <c r="E65" s="30">
        <v>22.06998463</v>
      </c>
      <c r="F65" s="42">
        <v>213.65379680000001</v>
      </c>
    </row>
    <row r="66" spans="1:6" x14ac:dyDescent="0.25">
      <c r="A66" s="6" t="str">
        <f>VLOOKUP(B66, 'County name'!$A$2:$C$107, 2, "false")</f>
        <v>Montgomery</v>
      </c>
      <c r="B66" s="39">
        <v>20125</v>
      </c>
      <c r="C66" s="8">
        <f>VLOOKUP($B66, 'County name'!$A$3:$D$107, 4, FALSE)</f>
        <v>1.7717E-3</v>
      </c>
      <c r="D66" s="30">
        <v>14.051282049999999</v>
      </c>
      <c r="E66" s="30">
        <v>14.140221289999999</v>
      </c>
      <c r="F66" s="42">
        <v>359.74951809999999</v>
      </c>
    </row>
    <row r="67" spans="1:6" x14ac:dyDescent="0.25">
      <c r="A67" s="6" t="str">
        <f>VLOOKUP(B67, 'County name'!$A$2:$C$107, 2, "false")</f>
        <v>Morris</v>
      </c>
      <c r="B67" s="39">
        <v>20127</v>
      </c>
      <c r="C67" s="8">
        <f>VLOOKUP($B67, 'County name'!$A$3:$D$107, 4, FALSE)</f>
        <v>3.6979999999999999E-3</v>
      </c>
      <c r="D67" s="30">
        <v>17.820512820000001</v>
      </c>
      <c r="E67" s="30">
        <v>12.95995368</v>
      </c>
      <c r="F67" s="42">
        <v>274.45553690000003</v>
      </c>
    </row>
    <row r="68" spans="1:6" x14ac:dyDescent="0.25">
      <c r="A68" s="6" t="str">
        <f>VLOOKUP(B68, 'County name'!$A$2:$C$107, 2, "false")</f>
        <v>Morton</v>
      </c>
      <c r="B68" s="39">
        <v>20129</v>
      </c>
      <c r="C68" s="8">
        <f>VLOOKUP($B68, 'County name'!$A$3:$D$107, 4, FALSE)</f>
        <v>1.18876E-2</v>
      </c>
      <c r="D68" s="30">
        <v>24.487179489999999</v>
      </c>
      <c r="E68" s="30">
        <v>35.878973590000001</v>
      </c>
      <c r="F68" s="42">
        <v>119.6825517</v>
      </c>
    </row>
    <row r="69" spans="1:6" x14ac:dyDescent="0.25">
      <c r="A69" s="6" t="str">
        <f>VLOOKUP(B69, 'County name'!$A$2:$C$107, 2, "false")</f>
        <v>Nemaha</v>
      </c>
      <c r="B69" s="39">
        <v>20131</v>
      </c>
      <c r="C69" s="8">
        <f>VLOOKUP($B69, 'County name'!$A$3:$D$107, 4, FALSE)</f>
        <v>2.5458E-3</v>
      </c>
      <c r="D69" s="30">
        <v>21.128205130000001</v>
      </c>
      <c r="E69" s="30">
        <v>14.1990777</v>
      </c>
      <c r="F69" s="42">
        <v>267.20302390000001</v>
      </c>
    </row>
    <row r="70" spans="1:6" x14ac:dyDescent="0.25">
      <c r="A70" s="6" t="str">
        <f>VLOOKUP(B70, 'County name'!$A$2:$C$107, 2, "false")</f>
        <v>Neosho</v>
      </c>
      <c r="B70" s="39">
        <v>20133</v>
      </c>
      <c r="C70" s="8">
        <f>VLOOKUP($B70, 'County name'!$A$3:$D$107, 4, FALSE)</f>
        <v>1.4871999999999999E-3</v>
      </c>
      <c r="D70" s="30">
        <v>14.43589744</v>
      </c>
      <c r="E70" s="30">
        <v>11.256807999999999</v>
      </c>
      <c r="F70" s="42">
        <v>356.05727760000002</v>
      </c>
    </row>
    <row r="71" spans="1:6" x14ac:dyDescent="0.25">
      <c r="A71" s="6" t="str">
        <f>VLOOKUP(B71, 'County name'!$A$2:$C$107, 2, "false")</f>
        <v>Ness</v>
      </c>
      <c r="B71" s="39">
        <v>20135</v>
      </c>
      <c r="C71" s="8">
        <f>VLOOKUP($B71, 'County name'!$A$3:$D$107, 4, FALSE)</f>
        <v>1.43582E-2</v>
      </c>
      <c r="D71" s="30">
        <v>25.589743590000001</v>
      </c>
      <c r="E71" s="30">
        <v>30.834462290000001</v>
      </c>
      <c r="F71" s="42">
        <v>168.8901463</v>
      </c>
    </row>
    <row r="72" spans="1:6" x14ac:dyDescent="0.25">
      <c r="A72" s="6" t="str">
        <f>VLOOKUP(B72, 'County name'!$A$2:$C$107, 2, "false")</f>
        <v>Norton</v>
      </c>
      <c r="B72" s="39">
        <v>20137</v>
      </c>
      <c r="C72" s="8">
        <f>VLOOKUP($B72, 'County name'!$A$3:$D$107, 4, FALSE)</f>
        <v>1.3036799999999999E-2</v>
      </c>
      <c r="D72" s="30">
        <v>30.358974360000001</v>
      </c>
      <c r="E72" s="30">
        <v>19.826664149999999</v>
      </c>
      <c r="F72" s="42">
        <v>191.1900756</v>
      </c>
    </row>
    <row r="73" spans="1:6" x14ac:dyDescent="0.25">
      <c r="A73" s="6" t="str">
        <f>VLOOKUP(B73, 'County name'!$A$2:$C$107, 2, "false")</f>
        <v>Osage</v>
      </c>
      <c r="B73" s="39">
        <v>20139</v>
      </c>
      <c r="C73" s="8">
        <f>VLOOKUP($B73, 'County name'!$A$3:$D$107, 4, FALSE)</f>
        <v>1.5374E-3</v>
      </c>
      <c r="D73" s="30">
        <v>16.76923077</v>
      </c>
      <c r="E73" s="30">
        <v>11.400987089999999</v>
      </c>
      <c r="F73" s="42">
        <v>308.92025849999999</v>
      </c>
    </row>
    <row r="74" spans="1:6" x14ac:dyDescent="0.25">
      <c r="A74" s="6" t="str">
        <f>VLOOKUP(B74, 'County name'!$A$2:$C$107, 2, "false")</f>
        <v>Osborne</v>
      </c>
      <c r="B74" s="39">
        <v>20141</v>
      </c>
      <c r="C74" s="8">
        <f>VLOOKUP($B74, 'County name'!$A$3:$D$107, 4, FALSE)</f>
        <v>1.31269E-2</v>
      </c>
      <c r="D74" s="30">
        <v>26.025641029999999</v>
      </c>
      <c r="E74" s="30">
        <v>24.019409970000002</v>
      </c>
      <c r="F74" s="42">
        <v>204.2490799</v>
      </c>
    </row>
    <row r="75" spans="1:6" x14ac:dyDescent="0.25">
      <c r="A75" s="6" t="str">
        <f>VLOOKUP(B75, 'County name'!$A$2:$C$107, 2, "false")</f>
        <v>Ottawa</v>
      </c>
      <c r="B75" s="39">
        <v>20143</v>
      </c>
      <c r="C75" s="8">
        <f>VLOOKUP($B75, 'County name'!$A$3:$D$107, 4, FALSE)</f>
        <v>1.05732E-2</v>
      </c>
      <c r="D75" s="30">
        <v>18.717948719999999</v>
      </c>
      <c r="E75" s="30">
        <v>27.286455889999999</v>
      </c>
      <c r="F75" s="42">
        <v>239.4766545</v>
      </c>
    </row>
    <row r="76" spans="1:6" x14ac:dyDescent="0.25">
      <c r="A76" s="6" t="str">
        <f>VLOOKUP(B76, 'County name'!$A$2:$C$107, 2, "false")</f>
        <v>Pawnee</v>
      </c>
      <c r="B76" s="39">
        <v>20145</v>
      </c>
      <c r="C76" s="8">
        <f>VLOOKUP($B76, 'County name'!$A$3:$D$107, 4, FALSE)</f>
        <v>1.7050900000000001E-2</v>
      </c>
      <c r="D76" s="30">
        <v>20.76923077</v>
      </c>
      <c r="E76" s="30">
        <v>31.313951670000002</v>
      </c>
      <c r="F76" s="42">
        <v>195.06889129999999</v>
      </c>
    </row>
    <row r="77" spans="1:6" x14ac:dyDescent="0.25">
      <c r="A77" s="6" t="str">
        <f>VLOOKUP(B77, 'County name'!$A$2:$C$107, 2, "false")</f>
        <v>Phillips</v>
      </c>
      <c r="B77" s="39">
        <v>20147</v>
      </c>
      <c r="C77" s="8">
        <f>VLOOKUP($B77, 'County name'!$A$3:$D$107, 4, FALSE)</f>
        <v>1.31188E-2</v>
      </c>
      <c r="D77" s="30">
        <v>29.051282050000001</v>
      </c>
      <c r="E77" s="30">
        <v>21.192906359999999</v>
      </c>
      <c r="F77" s="42">
        <v>201.62088879999999</v>
      </c>
    </row>
    <row r="78" spans="1:6" x14ac:dyDescent="0.25">
      <c r="A78" s="6" t="str">
        <f>VLOOKUP(B78, 'County name'!$A$2:$C$107, 2, "false")</f>
        <v>Pottawatomie</v>
      </c>
      <c r="B78" s="39">
        <v>20149</v>
      </c>
      <c r="C78" s="8">
        <f>VLOOKUP($B78, 'County name'!$A$3:$D$107, 4, FALSE)</f>
        <v>1.0418000000000001E-3</v>
      </c>
      <c r="D78" s="30">
        <v>19.333333329999999</v>
      </c>
      <c r="E78" s="30">
        <v>16.10051532</v>
      </c>
      <c r="F78" s="42">
        <v>270.02664220000003</v>
      </c>
    </row>
    <row r="79" spans="1:6" x14ac:dyDescent="0.25">
      <c r="A79" s="6" t="str">
        <f>VLOOKUP(B79, 'County name'!$A$2:$C$107, 2, "false")</f>
        <v>Pratt</v>
      </c>
      <c r="B79" s="39">
        <v>20151</v>
      </c>
      <c r="C79" s="8">
        <f>VLOOKUP($B79, 'County name'!$A$3:$D$107, 4, FALSE)</f>
        <v>1.2519199999999999E-2</v>
      </c>
      <c r="D79" s="30">
        <v>18.358974360000001</v>
      </c>
      <c r="E79" s="30">
        <v>31.78187398</v>
      </c>
      <c r="F79" s="42">
        <v>217.2691524</v>
      </c>
    </row>
    <row r="80" spans="1:6" x14ac:dyDescent="0.25">
      <c r="A80" s="6" t="str">
        <f>VLOOKUP(B80, 'County name'!$A$2:$C$107, 2, "false")</f>
        <v>Rawlins</v>
      </c>
      <c r="B80" s="39">
        <v>20153</v>
      </c>
      <c r="C80" s="8">
        <f>VLOOKUP($B80, 'County name'!$A$3:$D$107, 4, FALSE)</f>
        <v>1.9198699999999999E-2</v>
      </c>
      <c r="D80" s="30">
        <v>32.948717950000002</v>
      </c>
      <c r="E80" s="30">
        <v>18.27194321</v>
      </c>
      <c r="F80" s="42">
        <v>167.8080836</v>
      </c>
    </row>
    <row r="81" spans="1:6" x14ac:dyDescent="0.25">
      <c r="A81" s="6" t="str">
        <f>VLOOKUP(B81, 'County name'!$A$2:$C$107, 2, "false")</f>
        <v>Reno</v>
      </c>
      <c r="B81" s="39">
        <v>20155</v>
      </c>
      <c r="C81" s="8">
        <f>VLOOKUP($B81, 'County name'!$A$3:$D$107, 4, FALSE)</f>
        <v>2.1174100000000001E-2</v>
      </c>
      <c r="D81" s="30">
        <v>17.07692308</v>
      </c>
      <c r="E81" s="30">
        <v>25.487234699999998</v>
      </c>
      <c r="F81" s="42">
        <v>244.2927881</v>
      </c>
    </row>
    <row r="82" spans="1:6" x14ac:dyDescent="0.25">
      <c r="A82" s="6" t="str">
        <f>VLOOKUP(B82, 'County name'!$A$2:$C$107, 2, "false")</f>
        <v>Republic</v>
      </c>
      <c r="B82" s="39">
        <v>20157</v>
      </c>
      <c r="C82" s="8">
        <f>VLOOKUP($B82, 'County name'!$A$3:$D$107, 4, FALSE)</f>
        <v>1.0937199999999999E-2</v>
      </c>
      <c r="D82" s="30">
        <v>23.102564099999999</v>
      </c>
      <c r="E82" s="30">
        <v>16.95446978</v>
      </c>
      <c r="F82" s="42">
        <v>230.82120449999999</v>
      </c>
    </row>
    <row r="83" spans="1:6" x14ac:dyDescent="0.25">
      <c r="A83" s="6" t="str">
        <f>VLOOKUP(B83, 'County name'!$A$2:$C$107, 2, "false")</f>
        <v>Rice</v>
      </c>
      <c r="B83" s="39">
        <v>20159</v>
      </c>
      <c r="C83" s="8">
        <f>VLOOKUP($B83, 'County name'!$A$3:$D$107, 4, FALSE)</f>
        <v>1.43575E-2</v>
      </c>
      <c r="D83" s="30">
        <v>18.282051280000001</v>
      </c>
      <c r="E83" s="30">
        <v>25.49918478</v>
      </c>
      <c r="F83" s="42">
        <v>230.928707</v>
      </c>
    </row>
    <row r="84" spans="1:6" x14ac:dyDescent="0.25">
      <c r="A84" s="6" t="str">
        <f>VLOOKUP(B84, 'County name'!$A$2:$C$107, 2, "false")</f>
        <v>Riley</v>
      </c>
      <c r="B84" s="39">
        <v>20161</v>
      </c>
      <c r="C84" s="8">
        <f>VLOOKUP($B84, 'County name'!$A$3:$D$107, 4, FALSE)</f>
        <v>2.8389999999999999E-3</v>
      </c>
      <c r="D84" s="30">
        <v>19.38461538</v>
      </c>
      <c r="E84" s="30">
        <v>17.055109989999998</v>
      </c>
      <c r="F84" s="42">
        <v>254.95115999999999</v>
      </c>
    </row>
    <row r="85" spans="1:6" x14ac:dyDescent="0.25">
      <c r="A85" s="6" t="str">
        <f>VLOOKUP(B85, 'County name'!$A$2:$C$107, 2, "false")</f>
        <v>Rooks</v>
      </c>
      <c r="B85" s="39">
        <v>20163</v>
      </c>
      <c r="C85" s="8">
        <f>VLOOKUP($B85, 'County name'!$A$3:$D$107, 4, FALSE)</f>
        <v>1.1871100000000001E-2</v>
      </c>
      <c r="D85" s="30">
        <v>26.743589740000001</v>
      </c>
      <c r="E85" s="30">
        <v>23.571692779999999</v>
      </c>
      <c r="F85" s="42">
        <v>193.87375349999999</v>
      </c>
    </row>
    <row r="86" spans="1:6" x14ac:dyDescent="0.25">
      <c r="A86" s="6" t="str">
        <f>VLOOKUP(B86, 'County name'!$A$2:$C$107, 2, "false")</f>
        <v>Rush</v>
      </c>
      <c r="B86" s="39">
        <v>20165</v>
      </c>
      <c r="C86" s="8">
        <f>VLOOKUP($B86, 'County name'!$A$3:$D$107, 4, FALSE)</f>
        <v>1.37585E-2</v>
      </c>
      <c r="D86" s="30">
        <v>23.333333329999999</v>
      </c>
      <c r="E86" s="30">
        <v>29.378268120000001</v>
      </c>
      <c r="F86" s="42">
        <v>189.70992229999999</v>
      </c>
    </row>
    <row r="87" spans="1:6" x14ac:dyDescent="0.25">
      <c r="A87" s="6" t="str">
        <f>VLOOKUP(B87, 'County name'!$A$2:$C$107, 2, "false")</f>
        <v>Russell</v>
      </c>
      <c r="B87" s="39">
        <v>20167</v>
      </c>
      <c r="C87" s="8">
        <f>VLOOKUP($B87, 'County name'!$A$3:$D$107, 4, FALSE)</f>
        <v>9.6554999999999992E-3</v>
      </c>
      <c r="D87" s="30">
        <v>22.051282050000001</v>
      </c>
      <c r="E87" s="30">
        <v>23.934967530000002</v>
      </c>
      <c r="F87" s="42">
        <v>204.8338814</v>
      </c>
    </row>
    <row r="88" spans="1:6" x14ac:dyDescent="0.25">
      <c r="A88" s="6" t="str">
        <f>VLOOKUP(B88, 'County name'!$A$2:$C$107, 2, "false")</f>
        <v>Saline</v>
      </c>
      <c r="B88" s="39">
        <v>20169</v>
      </c>
      <c r="C88" s="8">
        <f>VLOOKUP($B88, 'County name'!$A$3:$D$107, 4, FALSE)</f>
        <v>1.0101199999999999E-2</v>
      </c>
      <c r="D88" s="30">
        <v>17.589743590000001</v>
      </c>
      <c r="E88" s="30">
        <v>23.269089449999999</v>
      </c>
      <c r="F88" s="42">
        <v>248.80762619999999</v>
      </c>
    </row>
    <row r="89" spans="1:6" x14ac:dyDescent="0.25">
      <c r="A89" s="6" t="str">
        <f>VLOOKUP(B89, 'County name'!$A$2:$C$107, 2, "false")</f>
        <v>Scott</v>
      </c>
      <c r="B89" s="39">
        <v>20171</v>
      </c>
      <c r="C89" s="8">
        <f>VLOOKUP($B89, 'County name'!$A$3:$D$107, 4, FALSE)</f>
        <v>1.8332999999999999E-2</v>
      </c>
      <c r="D89" s="30">
        <v>28.84615385</v>
      </c>
      <c r="E89" s="30">
        <v>27.477175469999999</v>
      </c>
      <c r="F89" s="42">
        <v>145.9690137</v>
      </c>
    </row>
    <row r="90" spans="1:6" x14ac:dyDescent="0.25">
      <c r="A90" s="6" t="str">
        <f>VLOOKUP(B90, 'County name'!$A$2:$C$107, 2, "false")</f>
        <v>Sedgwick</v>
      </c>
      <c r="B90" s="39">
        <v>20173</v>
      </c>
      <c r="C90" s="8">
        <f>VLOOKUP($B90, 'County name'!$A$3:$D$107, 4, FALSE)</f>
        <v>1.3846900000000001E-2</v>
      </c>
      <c r="D90" s="30">
        <v>14.38461538</v>
      </c>
      <c r="E90" s="30">
        <v>22.97816658</v>
      </c>
      <c r="F90" s="42">
        <v>264.63687169999997</v>
      </c>
    </row>
    <row r="91" spans="1:6" x14ac:dyDescent="0.25">
      <c r="A91" s="6" t="str">
        <f>VLOOKUP(B91, 'County name'!$A$2:$C$107, 2, "false")</f>
        <v>Seward</v>
      </c>
      <c r="B91" s="39">
        <v>20175</v>
      </c>
      <c r="C91" s="8">
        <f>VLOOKUP($B91, 'County name'!$A$3:$D$107, 4, FALSE)</f>
        <v>8.3494999999999993E-3</v>
      </c>
      <c r="D91" s="30">
        <v>22.666666670000001</v>
      </c>
      <c r="E91" s="30">
        <v>40.981136669999998</v>
      </c>
      <c r="F91" s="42">
        <v>142.20327660000001</v>
      </c>
    </row>
    <row r="92" spans="1:6" x14ac:dyDescent="0.25">
      <c r="A92" s="6" t="str">
        <f>VLOOKUP(B92, 'County name'!$A$2:$C$107, 2, "false")</f>
        <v>Shawnee</v>
      </c>
      <c r="B92" s="39">
        <v>20177</v>
      </c>
      <c r="C92" s="8">
        <f>VLOOKUP($B92, 'County name'!$A$3:$D$107, 4, FALSE)</f>
        <v>7.5569999999999999E-4</v>
      </c>
      <c r="D92" s="30">
        <v>17.46153846</v>
      </c>
      <c r="E92" s="30">
        <v>13.933269709999999</v>
      </c>
      <c r="F92" s="42">
        <v>292.90914759999998</v>
      </c>
    </row>
    <row r="93" spans="1:6" x14ac:dyDescent="0.25">
      <c r="A93" s="6" t="str">
        <f>VLOOKUP(B93, 'County name'!$A$2:$C$107, 2, "false")</f>
        <v>Sheridan</v>
      </c>
      <c r="B93" s="39">
        <v>20179</v>
      </c>
      <c r="C93" s="8">
        <f>VLOOKUP($B93, 'County name'!$A$3:$D$107, 4, FALSE)</f>
        <v>1.50533E-2</v>
      </c>
      <c r="D93" s="30">
        <v>29.128205130000001</v>
      </c>
      <c r="E93" s="30">
        <v>21.38302715</v>
      </c>
      <c r="F93" s="42">
        <v>170.74531139999999</v>
      </c>
    </row>
    <row r="94" spans="1:6" x14ac:dyDescent="0.25">
      <c r="A94" s="6" t="str">
        <f>VLOOKUP(B94, 'County name'!$A$2:$C$107, 2, "false")</f>
        <v>Sherman</v>
      </c>
      <c r="B94" s="39">
        <v>20181</v>
      </c>
      <c r="C94" s="8">
        <f>VLOOKUP($B94, 'County name'!$A$3:$D$107, 4, FALSE)</f>
        <v>2.1570099999999998E-2</v>
      </c>
      <c r="D94" s="30">
        <v>32.435897439999998</v>
      </c>
      <c r="E94" s="30">
        <v>13.638512990000001</v>
      </c>
      <c r="F94" s="42">
        <v>145.4892759</v>
      </c>
    </row>
    <row r="95" spans="1:6" x14ac:dyDescent="0.25">
      <c r="A95" s="6" t="str">
        <f>VLOOKUP(B95, 'County name'!$A$2:$C$107, 2, "false")</f>
        <v>Smith</v>
      </c>
      <c r="B95" s="39">
        <v>20183</v>
      </c>
      <c r="C95" s="8">
        <f>VLOOKUP($B95, 'County name'!$A$3:$D$107, 4, FALSE)</f>
        <v>1.51754E-2</v>
      </c>
      <c r="D95" s="30">
        <v>27.051282050000001</v>
      </c>
      <c r="E95" s="30">
        <v>22.283096359999998</v>
      </c>
      <c r="F95" s="42">
        <v>202.58111969999999</v>
      </c>
    </row>
    <row r="96" spans="1:6" x14ac:dyDescent="0.25">
      <c r="A96" s="6" t="str">
        <f>VLOOKUP(B96, 'County name'!$A$2:$C$107, 2, "false")</f>
        <v>Stafford</v>
      </c>
      <c r="B96" s="39">
        <v>20185</v>
      </c>
      <c r="C96" s="8">
        <f>VLOOKUP($B96, 'County name'!$A$3:$D$107, 4, FALSE)</f>
        <v>1.45535E-2</v>
      </c>
      <c r="D96" s="30">
        <v>17.84615385</v>
      </c>
      <c r="E96" s="30">
        <v>33.448759559999999</v>
      </c>
      <c r="F96" s="42">
        <v>214.63620779999999</v>
      </c>
    </row>
    <row r="97" spans="1:6" x14ac:dyDescent="0.25">
      <c r="A97" s="6" t="str">
        <f>VLOOKUP(B97, 'County name'!$A$2:$C$107, 2, "false")</f>
        <v>Stanton</v>
      </c>
      <c r="B97" s="39">
        <v>20187</v>
      </c>
      <c r="C97" s="8">
        <f>VLOOKUP($B97, 'County name'!$A$3:$D$107, 4, FALSE)</f>
        <v>1.44263E-2</v>
      </c>
      <c r="D97" s="30">
        <v>26.102564099999999</v>
      </c>
      <c r="E97" s="30">
        <v>36.797231629999999</v>
      </c>
      <c r="F97" s="42">
        <v>112.4015124</v>
      </c>
    </row>
    <row r="98" spans="1:6" x14ac:dyDescent="0.25">
      <c r="A98" s="6" t="str">
        <f>VLOOKUP(B98, 'County name'!$A$2:$C$107, 2, "false")</f>
        <v>Stevens</v>
      </c>
      <c r="B98" s="39">
        <v>20189</v>
      </c>
      <c r="C98" s="8">
        <f>VLOOKUP($B98, 'County name'!$A$3:$D$107, 4, FALSE)</f>
        <v>1.24306E-2</v>
      </c>
      <c r="D98" s="30">
        <v>23.30769231</v>
      </c>
      <c r="E98" s="30">
        <v>38.461757460000001</v>
      </c>
      <c r="F98" s="42">
        <v>132.7388862</v>
      </c>
    </row>
    <row r="99" spans="1:6" x14ac:dyDescent="0.25">
      <c r="A99" s="6" t="str">
        <f>VLOOKUP(B99, 'County name'!$A$2:$C$107, 2, "false")</f>
        <v>Sumner</v>
      </c>
      <c r="B99" s="39">
        <v>20191</v>
      </c>
      <c r="C99" s="8">
        <f>VLOOKUP($B99, 'County name'!$A$3:$D$107, 4, FALSE)</f>
        <v>2.6787600000000002E-2</v>
      </c>
      <c r="D99" s="30">
        <v>13.1025641</v>
      </c>
      <c r="E99" s="30">
        <v>28.925448979999999</v>
      </c>
      <c r="F99" s="42">
        <v>276.29785079999999</v>
      </c>
    </row>
    <row r="100" spans="1:6" x14ac:dyDescent="0.25">
      <c r="A100" s="6" t="str">
        <f>VLOOKUP(B100, 'County name'!$A$2:$C$107, 2, "false")</f>
        <v>Thomas</v>
      </c>
      <c r="B100" s="39">
        <v>20193</v>
      </c>
      <c r="C100" s="8">
        <f>VLOOKUP($B100, 'County name'!$A$3:$D$107, 4, FALSE)</f>
        <v>2.3954799999999998E-2</v>
      </c>
      <c r="D100" s="30">
        <v>31.948717949999999</v>
      </c>
      <c r="E100" s="30">
        <v>17.440410079999999</v>
      </c>
      <c r="F100" s="42">
        <v>155.5537496</v>
      </c>
    </row>
    <row r="101" spans="1:6" x14ac:dyDescent="0.25">
      <c r="A101" s="6" t="str">
        <f>VLOOKUP(B101, 'County name'!$A$2:$C$107, 2, "false")</f>
        <v>Trego</v>
      </c>
      <c r="B101" s="39">
        <v>20195</v>
      </c>
      <c r="C101" s="8">
        <f>VLOOKUP($B101, 'County name'!$A$3:$D$107, 4, FALSE)</f>
        <v>1.34108E-2</v>
      </c>
      <c r="D101" s="30">
        <v>25.69230769</v>
      </c>
      <c r="E101" s="30">
        <v>24.702768469999999</v>
      </c>
      <c r="F101" s="42">
        <v>172.4023339</v>
      </c>
    </row>
    <row r="102" spans="1:6" x14ac:dyDescent="0.25">
      <c r="A102" s="6" t="str">
        <f>VLOOKUP(B102, 'County name'!$A$2:$C$107, 2, "false")</f>
        <v>Wabaunsee</v>
      </c>
      <c r="B102" s="39">
        <v>20197</v>
      </c>
      <c r="C102" s="8">
        <f>VLOOKUP($B102, 'County name'!$A$3:$D$107, 4, FALSE)</f>
        <v>1.0196000000000001E-3</v>
      </c>
      <c r="D102" s="30">
        <v>17.743589740000001</v>
      </c>
      <c r="E102" s="30">
        <v>13.388506380000001</v>
      </c>
      <c r="F102" s="42">
        <v>288.02123469999998</v>
      </c>
    </row>
    <row r="103" spans="1:6" x14ac:dyDescent="0.25">
      <c r="A103" s="6" t="str">
        <f>VLOOKUP(B103, 'County name'!$A$2:$C$107, 2, "false")</f>
        <v>Wallace</v>
      </c>
      <c r="B103" s="39">
        <v>20199</v>
      </c>
      <c r="C103" s="8">
        <f>VLOOKUP($B103, 'County name'!$A$3:$D$107, 4, FALSE)</f>
        <v>1.45582E-2</v>
      </c>
      <c r="D103" s="30">
        <v>31.128205130000001</v>
      </c>
      <c r="E103" s="30">
        <v>19.233283749999998</v>
      </c>
      <c r="F103" s="42">
        <v>137.86931139999999</v>
      </c>
    </row>
    <row r="104" spans="1:6" x14ac:dyDescent="0.25">
      <c r="A104" s="6" t="str">
        <f>VLOOKUP(B104, 'County name'!$A$2:$C$107, 2, "false")</f>
        <v>Washington</v>
      </c>
      <c r="B104" s="39">
        <v>20201</v>
      </c>
      <c r="C104" s="8">
        <f>VLOOKUP($B104, 'County name'!$A$3:$D$107, 4, FALSE)</f>
        <v>1.00806E-2</v>
      </c>
      <c r="D104" s="30">
        <v>21.794871789999998</v>
      </c>
      <c r="E104" s="30">
        <v>19.10505187</v>
      </c>
      <c r="F104" s="42">
        <v>242.40564029999999</v>
      </c>
    </row>
    <row r="105" spans="1:6" x14ac:dyDescent="0.25">
      <c r="A105" s="6" t="str">
        <f>VLOOKUP(B105, 'County name'!$A$2:$C$107, 2, "false")</f>
        <v>Wichita</v>
      </c>
      <c r="B105" s="39">
        <v>20203</v>
      </c>
      <c r="C105" s="8">
        <f>VLOOKUP($B105, 'County name'!$A$3:$D$107, 4, FALSE)</f>
        <v>1.58259E-2</v>
      </c>
      <c r="D105" s="30">
        <v>30.84615385</v>
      </c>
      <c r="E105" s="30">
        <v>23.327325630000001</v>
      </c>
      <c r="F105" s="42">
        <v>134.0225384</v>
      </c>
    </row>
    <row r="106" spans="1:6" x14ac:dyDescent="0.25">
      <c r="A106" s="6" t="str">
        <f>VLOOKUP(B106, 'County name'!$A$2:$C$107, 2, "false")</f>
        <v>Wilson</v>
      </c>
      <c r="B106" s="39">
        <v>20205</v>
      </c>
      <c r="C106" s="8">
        <f>VLOOKUP($B106, 'County name'!$A$3:$D$107, 4, FALSE)</f>
        <v>1.7941999999999999E-3</v>
      </c>
      <c r="D106" s="30">
        <v>14.717948720000001</v>
      </c>
      <c r="E106" s="30">
        <v>13.727867760000001</v>
      </c>
      <c r="F106" s="42">
        <v>338.11940490000001</v>
      </c>
    </row>
    <row r="107" spans="1:6" x14ac:dyDescent="0.25">
      <c r="A107" s="6" t="str">
        <f>VLOOKUP(B107, 'County name'!$A$2:$C$107, 2, "false")</f>
        <v>Woodson</v>
      </c>
      <c r="B107" s="39">
        <v>20207</v>
      </c>
      <c r="C107" s="8">
        <f>VLOOKUP($B107, 'County name'!$A$3:$D$107, 4, FALSE)</f>
        <v>1.1195000000000001E-3</v>
      </c>
      <c r="D107" s="30">
        <v>15.07692308</v>
      </c>
      <c r="E107" s="30">
        <v>11.954831049999999</v>
      </c>
      <c r="F107" s="42">
        <v>327.09777320000001</v>
      </c>
    </row>
    <row r="108" spans="1:6" x14ac:dyDescent="0.25">
      <c r="A108" s="6" t="str">
        <f>VLOOKUP(B108, 'County name'!$A$2:$C$107, 2, "false")</f>
        <v>Wyandotte</v>
      </c>
      <c r="B108" s="39">
        <v>20209</v>
      </c>
      <c r="C108" s="8">
        <f>VLOOKUP($B108, 'County name'!$A$3:$D$107, 4, FALSE)</f>
        <v>2.5000000000000001E-5</v>
      </c>
      <c r="D108" s="30">
        <v>16.256410259999999</v>
      </c>
      <c r="E108" s="30">
        <v>10.72532189</v>
      </c>
      <c r="F108" s="42">
        <v>297.47204570000002</v>
      </c>
    </row>
  </sheetData>
  <mergeCells count="1">
    <mergeCell ref="A1:F1"/>
  </mergeCells>
  <pageMargins left="0.75" right="0.75" top="1" bottom="1" header="0.51180555555555496" footer="0.51180555555555496"/>
  <pageSetup firstPageNumber="0" orientation="portrait" horizontalDpi="300" verticalDpi="300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C01905-7F9D-4690-9D5A-ED757A3F1925}">
  <dimension ref="A1:F108"/>
  <sheetViews>
    <sheetView zoomScaleNormal="100" workbookViewId="0">
      <selection activeCell="D2" sqref="D2:F2"/>
    </sheetView>
  </sheetViews>
  <sheetFormatPr defaultColWidth="9.08984375" defaultRowHeight="11.5" x14ac:dyDescent="0.25"/>
  <cols>
    <col min="1" max="1" width="16.453125" style="29" customWidth="1"/>
    <col min="2" max="6" width="8.54296875" style="29" customWidth="1"/>
    <col min="7" max="16384" width="9.08984375" style="29"/>
  </cols>
  <sheetData>
    <row r="1" spans="1:6" ht="53.75" customHeight="1" x14ac:dyDescent="0.25">
      <c r="A1" s="79" t="s">
        <v>185</v>
      </c>
      <c r="B1" s="80"/>
      <c r="C1" s="80"/>
      <c r="D1" s="80"/>
      <c r="E1" s="80"/>
      <c r="F1" s="80"/>
    </row>
    <row r="2" spans="1:6" ht="61.5" thickBot="1" x14ac:dyDescent="0.3">
      <c r="A2" s="62" t="s">
        <v>2</v>
      </c>
      <c r="B2" s="4" t="s">
        <v>1</v>
      </c>
      <c r="C2" s="5" t="s">
        <v>75</v>
      </c>
      <c r="D2" s="13" t="s">
        <v>193</v>
      </c>
      <c r="E2" s="14" t="s">
        <v>194</v>
      </c>
      <c r="F2" s="15" t="s">
        <v>195</v>
      </c>
    </row>
    <row r="3" spans="1:6" x14ac:dyDescent="0.25">
      <c r="A3" s="38" t="s">
        <v>183</v>
      </c>
      <c r="B3" s="38">
        <v>20000</v>
      </c>
      <c r="C3" s="8"/>
      <c r="D3" s="30">
        <f>SUMPRODUCT($C$4:$C$108, D$4:D$108)</f>
        <v>24.165416922924905</v>
      </c>
      <c r="E3" s="30">
        <f t="shared" ref="E3:F3" si="0">SUMPRODUCT($C$4:$C$108, E$4:E$108)</f>
        <v>23.227784330774888</v>
      </c>
      <c r="F3" s="30">
        <f t="shared" si="0"/>
        <v>194.82298713810729</v>
      </c>
    </row>
    <row r="4" spans="1:6" x14ac:dyDescent="0.25">
      <c r="A4" s="6" t="str">
        <f>VLOOKUP(B4, 'County name'!$A$2:$C$107, 2, "false")</f>
        <v>Allen</v>
      </c>
      <c r="B4" s="39">
        <v>20001</v>
      </c>
      <c r="C4" s="8">
        <f>VLOOKUP($B4, 'County name'!$A$3:$D$107, 4, FALSE)</f>
        <v>1.8567E-3</v>
      </c>
      <c r="D4" s="30">
        <v>14.282051279999999</v>
      </c>
      <c r="E4" s="30">
        <v>8.110122338</v>
      </c>
      <c r="F4" s="42">
        <v>338.08127630000001</v>
      </c>
    </row>
    <row r="5" spans="1:6" x14ac:dyDescent="0.25">
      <c r="A5" s="6" t="str">
        <f>VLOOKUP(B5, 'County name'!$A$2:$C$107, 2, "false")</f>
        <v>Anderson</v>
      </c>
      <c r="B5" s="39">
        <v>20003</v>
      </c>
      <c r="C5" s="8">
        <f>VLOOKUP($B5, 'County name'!$A$3:$D$107, 4, FALSE)</f>
        <v>2.1943000000000002E-3</v>
      </c>
      <c r="D5" s="30">
        <v>14.717948720000001</v>
      </c>
      <c r="E5" s="30">
        <v>7.9395083890000002</v>
      </c>
      <c r="F5" s="42">
        <v>317.27220620000003</v>
      </c>
    </row>
    <row r="6" spans="1:6" x14ac:dyDescent="0.25">
      <c r="A6" s="6" t="str">
        <f>VLOOKUP(B6, 'County name'!$A$2:$C$107, 2, "false")</f>
        <v>Atchison</v>
      </c>
      <c r="B6" s="39">
        <v>20005</v>
      </c>
      <c r="C6" s="8">
        <f>VLOOKUP($B6, 'County name'!$A$3:$D$107, 4, FALSE)</f>
        <v>4.7830000000000003E-4</v>
      </c>
      <c r="D6" s="30">
        <v>17.564102559999998</v>
      </c>
      <c r="E6" s="30">
        <v>11.18701744</v>
      </c>
      <c r="F6" s="42">
        <v>287.9948516</v>
      </c>
    </row>
    <row r="7" spans="1:6" x14ac:dyDescent="0.25">
      <c r="A7" s="6" t="str">
        <f>VLOOKUP(B7, 'County name'!$A$2:$C$107, 2, "false")</f>
        <v>Barber</v>
      </c>
      <c r="B7" s="39">
        <v>20007</v>
      </c>
      <c r="C7" s="8">
        <f>VLOOKUP($B7, 'County name'!$A$3:$D$107, 4, FALSE)</f>
        <v>9.8437999999999998E-3</v>
      </c>
      <c r="D7" s="30">
        <v>16.256410259999999</v>
      </c>
      <c r="E7" s="30">
        <v>33.511753050000003</v>
      </c>
      <c r="F7" s="42">
        <v>224.33675679999999</v>
      </c>
    </row>
    <row r="8" spans="1:6" x14ac:dyDescent="0.25">
      <c r="A8" s="6" t="str">
        <f>VLOOKUP(B8, 'County name'!$A$2:$C$107, 2, "false")</f>
        <v>Barton</v>
      </c>
      <c r="B8" s="39">
        <v>20009</v>
      </c>
      <c r="C8" s="8">
        <f>VLOOKUP($B8, 'County name'!$A$3:$D$107, 4, FALSE)</f>
        <v>1.70575E-2</v>
      </c>
      <c r="D8" s="30">
        <v>21.256410259999999</v>
      </c>
      <c r="E8" s="30">
        <v>23.492103719999999</v>
      </c>
      <c r="F8" s="42">
        <v>210.08806480000001</v>
      </c>
    </row>
    <row r="9" spans="1:6" x14ac:dyDescent="0.25">
      <c r="A9" s="6" t="str">
        <f>VLOOKUP(B9, 'County name'!$A$2:$C$107, 2, "false")</f>
        <v>Bourbon</v>
      </c>
      <c r="B9" s="39">
        <v>20011</v>
      </c>
      <c r="C9" s="8">
        <f>VLOOKUP($B9, 'County name'!$A$3:$D$107, 4, FALSE)</f>
        <v>8.1809999999999999E-4</v>
      </c>
      <c r="D9" s="30">
        <v>13.512820509999999</v>
      </c>
      <c r="E9" s="30">
        <v>9.0951101839999993</v>
      </c>
      <c r="F9" s="42">
        <v>357.59348030000001</v>
      </c>
    </row>
    <row r="10" spans="1:6" x14ac:dyDescent="0.25">
      <c r="A10" s="6" t="str">
        <f>VLOOKUP(B10, 'County name'!$A$2:$C$107, 2, "false")</f>
        <v>Brown</v>
      </c>
      <c r="B10" s="39">
        <v>20013</v>
      </c>
      <c r="C10" s="8">
        <f>VLOOKUP($B10, 'County name'!$A$3:$D$107, 4, FALSE)</f>
        <v>7.7459999999999996E-4</v>
      </c>
      <c r="D10" s="30">
        <v>21.435897440000002</v>
      </c>
      <c r="E10" s="30">
        <v>12.03563905</v>
      </c>
      <c r="F10" s="42">
        <v>272.31909239999999</v>
      </c>
    </row>
    <row r="11" spans="1:6" x14ac:dyDescent="0.25">
      <c r="A11" s="6" t="str">
        <f>VLOOKUP(B11, 'County name'!$A$2:$C$107, 2, "false")</f>
        <v>Butler</v>
      </c>
      <c r="B11" s="39">
        <v>20015</v>
      </c>
      <c r="C11" s="8">
        <f>VLOOKUP($B11, 'County name'!$A$3:$D$107, 4, FALSE)</f>
        <v>5.3038E-3</v>
      </c>
      <c r="D11" s="30">
        <v>14.8974359</v>
      </c>
      <c r="E11" s="30">
        <v>13.074595329999999</v>
      </c>
      <c r="F11" s="42">
        <v>288.14920050000001</v>
      </c>
    </row>
    <row r="12" spans="1:6" x14ac:dyDescent="0.25">
      <c r="A12" s="6" t="str">
        <f>VLOOKUP(B12, 'County name'!$A$2:$C$107, 2, "false")</f>
        <v>Chase</v>
      </c>
      <c r="B12" s="39">
        <v>20017</v>
      </c>
      <c r="C12" s="8">
        <f>VLOOKUP($B12, 'County name'!$A$3:$D$107, 4, FALSE)</f>
        <v>1.4242E-3</v>
      </c>
      <c r="D12" s="30">
        <v>17.15384615</v>
      </c>
      <c r="E12" s="30">
        <v>12.161334200000001</v>
      </c>
      <c r="F12" s="42">
        <v>277.35510799999997</v>
      </c>
    </row>
    <row r="13" spans="1:6" x14ac:dyDescent="0.25">
      <c r="A13" s="6" t="str">
        <f>VLOOKUP(B13, 'County name'!$A$2:$C$107, 2, "false")</f>
        <v>Chautauqua</v>
      </c>
      <c r="B13" s="39">
        <v>20019</v>
      </c>
      <c r="C13" s="8">
        <f>VLOOKUP($B13, 'County name'!$A$3:$D$107, 4, FALSE)</f>
        <v>3.904E-4</v>
      </c>
      <c r="D13" s="30">
        <v>14.53846154</v>
      </c>
      <c r="E13" s="30">
        <v>13.24787952</v>
      </c>
      <c r="F13" s="42">
        <v>331.3247781</v>
      </c>
    </row>
    <row r="14" spans="1:6" x14ac:dyDescent="0.25">
      <c r="A14" s="6" t="str">
        <f>VLOOKUP(B14, 'County name'!$A$2:$C$107, 2, "false")</f>
        <v>Cherokee</v>
      </c>
      <c r="B14" s="39">
        <v>20021</v>
      </c>
      <c r="C14" s="8">
        <f>VLOOKUP($B14, 'County name'!$A$3:$D$107, 4, FALSE)</f>
        <v>1.0323000000000001E-3</v>
      </c>
      <c r="D14" s="30">
        <v>12.589743589999999</v>
      </c>
      <c r="E14" s="30">
        <v>7.9489517210000002</v>
      </c>
      <c r="F14" s="42">
        <v>375.73061660000002</v>
      </c>
    </row>
    <row r="15" spans="1:6" x14ac:dyDescent="0.25">
      <c r="A15" s="6" t="str">
        <f>VLOOKUP(B15, 'County name'!$A$2:$C$107, 2, "false")</f>
        <v>Cheyenne</v>
      </c>
      <c r="B15" s="39">
        <v>20023</v>
      </c>
      <c r="C15" s="8">
        <f>VLOOKUP($B15, 'County name'!$A$3:$D$107, 4, FALSE)</f>
        <v>1.7008499999999999E-2</v>
      </c>
      <c r="D15" s="30">
        <v>33.333333330000002</v>
      </c>
      <c r="E15" s="30">
        <v>16.86092352</v>
      </c>
      <c r="F15" s="42">
        <v>149.09421320000001</v>
      </c>
    </row>
    <row r="16" spans="1:6" x14ac:dyDescent="0.25">
      <c r="A16" s="6" t="str">
        <f>VLOOKUP(B16, 'County name'!$A$2:$C$107, 2, "false")</f>
        <v>Clark</v>
      </c>
      <c r="B16" s="39">
        <v>20025</v>
      </c>
      <c r="C16" s="8">
        <f>VLOOKUP($B16, 'County name'!$A$3:$D$107, 4, FALSE)</f>
        <v>7.3236999999999998E-3</v>
      </c>
      <c r="D16" s="30">
        <v>22.794871789999998</v>
      </c>
      <c r="E16" s="30">
        <v>41.23699731</v>
      </c>
      <c r="F16" s="42">
        <v>170.3611832</v>
      </c>
    </row>
    <row r="17" spans="1:6" x14ac:dyDescent="0.25">
      <c r="A17" s="6" t="str">
        <f>VLOOKUP(B17, 'County name'!$A$2:$C$107, 2, "false")</f>
        <v>Clay</v>
      </c>
      <c r="B17" s="39">
        <v>20027</v>
      </c>
      <c r="C17" s="8">
        <f>VLOOKUP($B17, 'County name'!$A$3:$D$107, 4, FALSE)</f>
        <v>7.4795E-3</v>
      </c>
      <c r="D17" s="30">
        <v>19.205128210000002</v>
      </c>
      <c r="E17" s="30">
        <v>16.076864489999998</v>
      </c>
      <c r="F17" s="42">
        <v>243.65830700000001</v>
      </c>
    </row>
    <row r="18" spans="1:6" x14ac:dyDescent="0.25">
      <c r="A18" s="6" t="str">
        <f>VLOOKUP(B18, 'County name'!$A$2:$C$107, 2, "false")</f>
        <v>Cloud</v>
      </c>
      <c r="B18" s="39">
        <v>20029</v>
      </c>
      <c r="C18" s="8">
        <f>VLOOKUP($B18, 'County name'!$A$3:$D$107, 4, FALSE)</f>
        <v>1.06655E-2</v>
      </c>
      <c r="D18" s="30">
        <v>20.666666670000001</v>
      </c>
      <c r="E18" s="30">
        <v>15.241408079999999</v>
      </c>
      <c r="F18" s="42">
        <v>230.78969380000001</v>
      </c>
    </row>
    <row r="19" spans="1:6" x14ac:dyDescent="0.25">
      <c r="A19" s="6" t="str">
        <f>VLOOKUP(B19, 'County name'!$A$2:$C$107, 2, "false")</f>
        <v>Coffey</v>
      </c>
      <c r="B19" s="39">
        <v>20031</v>
      </c>
      <c r="C19" s="8">
        <f>VLOOKUP($B19, 'County name'!$A$3:$D$107, 4, FALSE)</f>
        <v>2.0972E-3</v>
      </c>
      <c r="D19" s="30">
        <v>15.38461538</v>
      </c>
      <c r="E19" s="30">
        <v>8.4650520419999999</v>
      </c>
      <c r="F19" s="42">
        <v>305.0459396</v>
      </c>
    </row>
    <row r="20" spans="1:6" x14ac:dyDescent="0.25">
      <c r="A20" s="6" t="str">
        <f>VLOOKUP(B20, 'County name'!$A$2:$C$107, 2, "false")</f>
        <v>Comanche</v>
      </c>
      <c r="B20" s="39">
        <v>20033</v>
      </c>
      <c r="C20" s="8">
        <f>VLOOKUP($B20, 'County name'!$A$3:$D$107, 4, FALSE)</f>
        <v>5.8539999999999998E-3</v>
      </c>
      <c r="D20" s="30">
        <v>19.69230769</v>
      </c>
      <c r="E20" s="30">
        <v>41.439085640000002</v>
      </c>
      <c r="F20" s="42">
        <v>192.1837616</v>
      </c>
    </row>
    <row r="21" spans="1:6" x14ac:dyDescent="0.25">
      <c r="A21" s="6" t="str">
        <f>VLOOKUP(B21, 'County name'!$A$2:$C$107, 2, "false")</f>
        <v>Cowley</v>
      </c>
      <c r="B21" s="39">
        <v>20035</v>
      </c>
      <c r="C21" s="8">
        <f>VLOOKUP($B21, 'County name'!$A$3:$D$107, 4, FALSE)</f>
        <v>6.7291E-3</v>
      </c>
      <c r="D21" s="30">
        <v>13.512820509999999</v>
      </c>
      <c r="E21" s="30">
        <v>15.638296909999999</v>
      </c>
      <c r="F21" s="42">
        <v>306.41403300000002</v>
      </c>
    </row>
    <row r="22" spans="1:6" x14ac:dyDescent="0.25">
      <c r="A22" s="6" t="str">
        <f>VLOOKUP(B22, 'County name'!$A$2:$C$107, 2, "false")</f>
        <v>Crawford</v>
      </c>
      <c r="B22" s="39">
        <v>20037</v>
      </c>
      <c r="C22" s="8">
        <f>VLOOKUP($B22, 'County name'!$A$3:$D$107, 4, FALSE)</f>
        <v>1.4494E-3</v>
      </c>
      <c r="D22" s="30">
        <v>12.53846154</v>
      </c>
      <c r="E22" s="30">
        <v>8.9424499910000002</v>
      </c>
      <c r="F22" s="42">
        <v>368.3152048</v>
      </c>
    </row>
    <row r="23" spans="1:6" x14ac:dyDescent="0.25">
      <c r="A23" s="6" t="str">
        <f>VLOOKUP(B23, 'County name'!$A$2:$C$107, 2, "false")</f>
        <v>Decatur</v>
      </c>
      <c r="B23" s="39">
        <v>20039</v>
      </c>
      <c r="C23" s="8">
        <f>VLOOKUP($B23, 'County name'!$A$3:$D$107, 4, FALSE)</f>
        <v>1.6107199999999999E-2</v>
      </c>
      <c r="D23" s="30">
        <v>33.102564100000002</v>
      </c>
      <c r="E23" s="30">
        <v>20.1865956</v>
      </c>
      <c r="F23" s="42">
        <v>172.81969079999999</v>
      </c>
    </row>
    <row r="24" spans="1:6" x14ac:dyDescent="0.25">
      <c r="A24" s="6" t="str">
        <f>VLOOKUP(B24, 'County name'!$A$2:$C$107, 2, "false")</f>
        <v>Dickinson</v>
      </c>
      <c r="B24" s="39">
        <v>20041</v>
      </c>
      <c r="C24" s="8">
        <f>VLOOKUP($B24, 'County name'!$A$3:$D$107, 4, FALSE)</f>
        <v>1.32271E-2</v>
      </c>
      <c r="D24" s="30">
        <v>18.92307692</v>
      </c>
      <c r="E24" s="30">
        <v>17.896144230000001</v>
      </c>
      <c r="F24" s="42">
        <v>256.45265119999999</v>
      </c>
    </row>
    <row r="25" spans="1:6" x14ac:dyDescent="0.25">
      <c r="A25" s="6" t="str">
        <f>VLOOKUP(B25, 'County name'!$A$2:$C$107, 2, "false")</f>
        <v>Doniphan</v>
      </c>
      <c r="B25" s="39">
        <v>20043</v>
      </c>
      <c r="C25" s="8">
        <f>VLOOKUP($B25, 'County name'!$A$3:$D$107, 4, FALSE)</f>
        <v>1.3219999999999999E-4</v>
      </c>
      <c r="D25" s="30">
        <v>18.92307692</v>
      </c>
      <c r="E25" s="30">
        <v>10.57074933</v>
      </c>
      <c r="F25" s="42">
        <v>282.14790449999998</v>
      </c>
    </row>
    <row r="26" spans="1:6" x14ac:dyDescent="0.25">
      <c r="A26" s="6" t="str">
        <f>VLOOKUP(B26, 'County name'!$A$2:$C$107, 2, "false")</f>
        <v>Douglas</v>
      </c>
      <c r="B26" s="39">
        <v>20045</v>
      </c>
      <c r="C26" s="8">
        <f>VLOOKUP($B26, 'County name'!$A$3:$D$107, 4, FALSE)</f>
        <v>9.3409999999999999E-4</v>
      </c>
      <c r="D26" s="30">
        <v>15.84615385</v>
      </c>
      <c r="E26" s="30">
        <v>7.9551582539999997</v>
      </c>
      <c r="F26" s="42">
        <v>297.0605903</v>
      </c>
    </row>
    <row r="27" spans="1:6" x14ac:dyDescent="0.25">
      <c r="A27" s="6" t="str">
        <f>VLOOKUP(B27, 'County name'!$A$2:$C$107, 2, "false")</f>
        <v>Edwards</v>
      </c>
      <c r="B27" s="39">
        <v>20047</v>
      </c>
      <c r="C27" s="8">
        <f>VLOOKUP($B27, 'County name'!$A$3:$D$107, 4, FALSE)</f>
        <v>1.14976E-2</v>
      </c>
      <c r="D27" s="30">
        <v>21.256410259999999</v>
      </c>
      <c r="E27" s="30">
        <v>27.37542178</v>
      </c>
      <c r="F27" s="42">
        <v>202.78109409999999</v>
      </c>
    </row>
    <row r="28" spans="1:6" x14ac:dyDescent="0.25">
      <c r="A28" s="6" t="str">
        <f>VLOOKUP(B28, 'County name'!$A$2:$C$107, 2, "false")</f>
        <v>Elk</v>
      </c>
      <c r="B28" s="39">
        <v>20049</v>
      </c>
      <c r="C28" s="8">
        <f>VLOOKUP($B28, 'County name'!$A$3:$D$107, 4, FALSE)</f>
        <v>4.2319999999999999E-4</v>
      </c>
      <c r="D28" s="30">
        <v>16.179487179999999</v>
      </c>
      <c r="E28" s="30">
        <v>11.22249427</v>
      </c>
      <c r="F28" s="42">
        <v>322.87404900000001</v>
      </c>
    </row>
    <row r="29" spans="1:6" x14ac:dyDescent="0.25">
      <c r="A29" s="6" t="str">
        <f>VLOOKUP(B29, 'County name'!$A$2:$C$107, 2, "false")</f>
        <v>Ellis</v>
      </c>
      <c r="B29" s="39">
        <v>20051</v>
      </c>
      <c r="C29" s="8">
        <f>VLOOKUP($B29, 'County name'!$A$3:$D$107, 4, FALSE)</f>
        <v>1.29978E-2</v>
      </c>
      <c r="D29" s="30">
        <v>24.256410259999999</v>
      </c>
      <c r="E29" s="30">
        <v>24.361615159999999</v>
      </c>
      <c r="F29" s="42">
        <v>182.7700897</v>
      </c>
    </row>
    <row r="30" spans="1:6" x14ac:dyDescent="0.25">
      <c r="A30" s="6" t="str">
        <f>VLOOKUP(B30, 'County name'!$A$2:$C$107, 2, "false")</f>
        <v>Ellsworth</v>
      </c>
      <c r="B30" s="39">
        <v>20053</v>
      </c>
      <c r="C30" s="8">
        <f>VLOOKUP($B30, 'County name'!$A$3:$D$107, 4, FALSE)</f>
        <v>7.6007999999999996E-3</v>
      </c>
      <c r="D30" s="30">
        <v>21.23076923</v>
      </c>
      <c r="E30" s="30">
        <v>19.382024909999998</v>
      </c>
      <c r="F30" s="42">
        <v>223.37647459999999</v>
      </c>
    </row>
    <row r="31" spans="1:6" x14ac:dyDescent="0.25">
      <c r="A31" s="6" t="str">
        <f>VLOOKUP(B31, 'County name'!$A$2:$C$107, 2, "false")</f>
        <v>Finney</v>
      </c>
      <c r="B31" s="39">
        <v>20055</v>
      </c>
      <c r="C31" s="8">
        <f>VLOOKUP($B31, 'County name'!$A$3:$D$107, 4, FALSE)</f>
        <v>2.4554300000000001E-2</v>
      </c>
      <c r="D31" s="30">
        <v>26.871794869999999</v>
      </c>
      <c r="E31" s="30">
        <v>30.392933899999999</v>
      </c>
      <c r="F31" s="42">
        <v>145.29170569999999</v>
      </c>
    </row>
    <row r="32" spans="1:6" x14ac:dyDescent="0.25">
      <c r="A32" s="6" t="str">
        <f>VLOOKUP(B32, 'County name'!$A$2:$C$107, 2, "false")</f>
        <v>Ford</v>
      </c>
      <c r="B32" s="39">
        <v>20057</v>
      </c>
      <c r="C32" s="8">
        <f>VLOOKUP($B32, 'County name'!$A$3:$D$107, 4, FALSE)</f>
        <v>2.1293300000000001E-2</v>
      </c>
      <c r="D32" s="30">
        <v>22.38461538</v>
      </c>
      <c r="E32" s="30">
        <v>29.904453329999999</v>
      </c>
      <c r="F32" s="42">
        <v>169.57479040000001</v>
      </c>
    </row>
    <row r="33" spans="1:6" x14ac:dyDescent="0.25">
      <c r="A33" s="6" t="str">
        <f>VLOOKUP(B33, 'County name'!$A$2:$C$107, 2, "false")</f>
        <v>Franklin</v>
      </c>
      <c r="B33" s="39">
        <v>20059</v>
      </c>
      <c r="C33" s="8">
        <f>VLOOKUP($B33, 'County name'!$A$3:$D$107, 4, FALSE)</f>
        <v>1.7511E-3</v>
      </c>
      <c r="D33" s="30">
        <v>15.512820509999999</v>
      </c>
      <c r="E33" s="30">
        <v>8.2872836769999996</v>
      </c>
      <c r="F33" s="42">
        <v>305.66241830000001</v>
      </c>
    </row>
    <row r="34" spans="1:6" x14ac:dyDescent="0.25">
      <c r="A34" s="6" t="str">
        <f>VLOOKUP(B34, 'County name'!$A$2:$C$107, 2, "false")</f>
        <v>Geary</v>
      </c>
      <c r="B34" s="39">
        <v>20061</v>
      </c>
      <c r="C34" s="8">
        <f>VLOOKUP($B34, 'County name'!$A$3:$D$107, 4, FALSE)</f>
        <v>1.6401E-3</v>
      </c>
      <c r="D34" s="30">
        <v>19.282051280000001</v>
      </c>
      <c r="E34" s="30">
        <v>13.825260699999999</v>
      </c>
      <c r="F34" s="42">
        <v>262.70500900000002</v>
      </c>
    </row>
    <row r="35" spans="1:6" x14ac:dyDescent="0.25">
      <c r="A35" s="6" t="str">
        <f>VLOOKUP(B35, 'County name'!$A$2:$C$107, 2, "false")</f>
        <v>Gove</v>
      </c>
      <c r="B35" s="39">
        <v>20063</v>
      </c>
      <c r="C35" s="8">
        <f>VLOOKUP($B35, 'County name'!$A$3:$D$107, 4, FALSE)</f>
        <v>1.7571900000000001E-2</v>
      </c>
      <c r="D35" s="30">
        <v>28.256410259999999</v>
      </c>
      <c r="E35" s="30">
        <v>22.946951009999999</v>
      </c>
      <c r="F35" s="42">
        <v>169.61676460000001</v>
      </c>
    </row>
    <row r="36" spans="1:6" x14ac:dyDescent="0.25">
      <c r="A36" s="6" t="str">
        <f>VLOOKUP(B36, 'County name'!$A$2:$C$107, 2, "false")</f>
        <v>Graham</v>
      </c>
      <c r="B36" s="39">
        <v>20065</v>
      </c>
      <c r="C36" s="8">
        <f>VLOOKUP($B36, 'County name'!$A$3:$D$107, 4, FALSE)</f>
        <v>1.14827E-2</v>
      </c>
      <c r="D36" s="30">
        <v>27.30769231</v>
      </c>
      <c r="E36" s="30">
        <v>22.409003670000001</v>
      </c>
      <c r="F36" s="42">
        <v>182.00795260000001</v>
      </c>
    </row>
    <row r="37" spans="1:6" x14ac:dyDescent="0.25">
      <c r="A37" s="6" t="str">
        <f>VLOOKUP(B37, 'County name'!$A$2:$C$107, 2, "false")</f>
        <v>Grant</v>
      </c>
      <c r="B37" s="39">
        <v>20067</v>
      </c>
      <c r="C37" s="8">
        <f>VLOOKUP($B37, 'County name'!$A$3:$D$107, 4, FALSE)</f>
        <v>1.10134E-2</v>
      </c>
      <c r="D37" s="30">
        <v>26.564102559999998</v>
      </c>
      <c r="E37" s="30">
        <v>40.282739489999997</v>
      </c>
      <c r="F37" s="42">
        <v>121.9548588</v>
      </c>
    </row>
    <row r="38" spans="1:6" x14ac:dyDescent="0.25">
      <c r="A38" s="6" t="str">
        <f>VLOOKUP(B38, 'County name'!$A$2:$C$107, 2, "false")</f>
        <v>Gray</v>
      </c>
      <c r="B38" s="39">
        <v>20069</v>
      </c>
      <c r="C38" s="8">
        <f>VLOOKUP($B38, 'County name'!$A$3:$D$107, 4, FALSE)</f>
        <v>1.80628E-2</v>
      </c>
      <c r="D38" s="30">
        <v>25.102564099999999</v>
      </c>
      <c r="E38" s="30">
        <v>29.514831399999998</v>
      </c>
      <c r="F38" s="42">
        <v>152.21735870000001</v>
      </c>
    </row>
    <row r="39" spans="1:6" x14ac:dyDescent="0.25">
      <c r="A39" s="6" t="str">
        <f>VLOOKUP(B39, 'County name'!$A$2:$C$107, 2, "false")</f>
        <v>Greeley</v>
      </c>
      <c r="B39" s="39">
        <v>20071</v>
      </c>
      <c r="C39" s="8">
        <f>VLOOKUP($B39, 'County name'!$A$3:$D$107, 4, FALSE)</f>
        <v>2.0976999999999999E-2</v>
      </c>
      <c r="D39" s="30">
        <v>33.205128209999998</v>
      </c>
      <c r="E39" s="30">
        <v>21.873581720000001</v>
      </c>
      <c r="F39" s="42">
        <v>123.11156149999999</v>
      </c>
    </row>
    <row r="40" spans="1:6" x14ac:dyDescent="0.25">
      <c r="A40" s="6" t="str">
        <f>VLOOKUP(B40, 'County name'!$A$2:$C$107, 2, "false")</f>
        <v>Greenwood</v>
      </c>
      <c r="B40" s="39">
        <v>20073</v>
      </c>
      <c r="C40" s="8">
        <f>VLOOKUP($B40, 'County name'!$A$3:$D$107, 4, FALSE)</f>
        <v>9.6980000000000005E-4</v>
      </c>
      <c r="D40" s="30">
        <v>15.948717950000001</v>
      </c>
      <c r="E40" s="30">
        <v>9.523210036</v>
      </c>
      <c r="F40" s="42">
        <v>303.78018359999999</v>
      </c>
    </row>
    <row r="41" spans="1:6" x14ac:dyDescent="0.25">
      <c r="A41" s="6" t="str">
        <f>VLOOKUP(B41, 'County name'!$A$2:$C$107, 2, "false")</f>
        <v>Hamilton</v>
      </c>
      <c r="B41" s="39">
        <v>20075</v>
      </c>
      <c r="C41" s="8">
        <f>VLOOKUP($B41, 'County name'!$A$3:$D$107, 4, FALSE)</f>
        <v>1.78871E-2</v>
      </c>
      <c r="D41" s="30">
        <v>31</v>
      </c>
      <c r="E41" s="30">
        <v>30.498315909999999</v>
      </c>
      <c r="F41" s="42">
        <v>115.1465201</v>
      </c>
    </row>
    <row r="42" spans="1:6" x14ac:dyDescent="0.25">
      <c r="A42" s="6" t="str">
        <f>VLOOKUP(B42, 'County name'!$A$2:$C$107, 2, "false")</f>
        <v>Harper</v>
      </c>
      <c r="B42" s="39">
        <v>20077</v>
      </c>
      <c r="C42" s="8">
        <f>VLOOKUP($B42, 'County name'!$A$3:$D$107, 4, FALSE)</f>
        <v>1.57179E-2</v>
      </c>
      <c r="D42" s="30">
        <v>13.589743589999999</v>
      </c>
      <c r="E42" s="30">
        <v>26.235008199999999</v>
      </c>
      <c r="F42" s="42">
        <v>257.70060849999999</v>
      </c>
    </row>
    <row r="43" spans="1:6" x14ac:dyDescent="0.25">
      <c r="A43" s="6" t="str">
        <f>VLOOKUP(B43, 'County name'!$A$2:$C$107, 2, "false")</f>
        <v>Harvey</v>
      </c>
      <c r="B43" s="39">
        <v>20079</v>
      </c>
      <c r="C43" s="8">
        <f>VLOOKUP($B43, 'County name'!$A$3:$D$107, 4, FALSE)</f>
        <v>1.02489E-2</v>
      </c>
      <c r="D43" s="30">
        <v>15.69230769</v>
      </c>
      <c r="E43" s="30">
        <v>14.674620900000001</v>
      </c>
      <c r="F43" s="42">
        <v>258.42437569999998</v>
      </c>
    </row>
    <row r="44" spans="1:6" x14ac:dyDescent="0.25">
      <c r="A44" s="6" t="str">
        <f>VLOOKUP(B44, 'County name'!$A$2:$C$107, 2, "false")</f>
        <v>Haskell</v>
      </c>
      <c r="B44" s="39">
        <v>20081</v>
      </c>
      <c r="C44" s="8">
        <f>VLOOKUP($B44, 'County name'!$A$3:$D$107, 4, FALSE)</f>
        <v>1.27344E-2</v>
      </c>
      <c r="D44" s="30">
        <v>25.128205130000001</v>
      </c>
      <c r="E44" s="30">
        <v>34.451736940000004</v>
      </c>
      <c r="F44" s="42">
        <v>134.8617046</v>
      </c>
    </row>
    <row r="45" spans="1:6" x14ac:dyDescent="0.25">
      <c r="A45" s="6" t="str">
        <f>VLOOKUP(B45, 'County name'!$A$2:$C$107, 2, "false")</f>
        <v>Hodgeman</v>
      </c>
      <c r="B45" s="39">
        <v>20083</v>
      </c>
      <c r="C45" s="8">
        <f>VLOOKUP($B45, 'County name'!$A$3:$D$107, 4, FALSE)</f>
        <v>1.4419599999999999E-2</v>
      </c>
      <c r="D45" s="30">
        <v>23.974358970000001</v>
      </c>
      <c r="E45" s="30">
        <v>29.99636083</v>
      </c>
      <c r="F45" s="42">
        <v>170.73642699999999</v>
      </c>
    </row>
    <row r="46" spans="1:6" x14ac:dyDescent="0.25">
      <c r="A46" s="6" t="str">
        <f>VLOOKUP(B46, 'County name'!$A$2:$C$107, 2, "false")</f>
        <v>Jackson</v>
      </c>
      <c r="B46" s="39">
        <v>20085</v>
      </c>
      <c r="C46" s="8">
        <f>VLOOKUP($B46, 'County name'!$A$3:$D$107, 4, FALSE)</f>
        <v>9.0109999999999995E-4</v>
      </c>
      <c r="D46" s="30">
        <v>19.128205130000001</v>
      </c>
      <c r="E46" s="30">
        <v>10.90740881</v>
      </c>
      <c r="F46" s="42">
        <v>287.27689340000001</v>
      </c>
    </row>
    <row r="47" spans="1:6" x14ac:dyDescent="0.25">
      <c r="A47" s="6" t="str">
        <f>VLOOKUP(B47, 'County name'!$A$2:$C$107, 2, "false")</f>
        <v>Jefferson</v>
      </c>
      <c r="B47" s="39">
        <v>20087</v>
      </c>
      <c r="C47" s="8">
        <f>VLOOKUP($B47, 'County name'!$A$3:$D$107, 4, FALSE)</f>
        <v>6.5799999999999995E-4</v>
      </c>
      <c r="D47" s="30">
        <v>16.92307692</v>
      </c>
      <c r="E47" s="30">
        <v>11.929844879999999</v>
      </c>
      <c r="F47" s="42">
        <v>297.87178590000002</v>
      </c>
    </row>
    <row r="48" spans="1:6" x14ac:dyDescent="0.25">
      <c r="A48" s="6" t="str">
        <f>VLOOKUP(B48, 'County name'!$A$2:$C$107, 2, "false")</f>
        <v>Jewell</v>
      </c>
      <c r="B48" s="39">
        <v>20089</v>
      </c>
      <c r="C48" s="8">
        <f>VLOOKUP($B48, 'County name'!$A$3:$D$107, 4, FALSE)</f>
        <v>1.5118100000000001E-2</v>
      </c>
      <c r="D48" s="30">
        <v>27.282051280000001</v>
      </c>
      <c r="E48" s="30">
        <v>14.926002159999999</v>
      </c>
      <c r="F48" s="42">
        <v>215.29387729999999</v>
      </c>
    </row>
    <row r="49" spans="1:6" x14ac:dyDescent="0.25">
      <c r="A49" s="6" t="str">
        <f>VLOOKUP(B49, 'County name'!$A$2:$C$107, 2, "false")</f>
        <v>Johnson</v>
      </c>
      <c r="B49" s="39">
        <v>20091</v>
      </c>
      <c r="C49" s="8">
        <f>VLOOKUP($B49, 'County name'!$A$3:$D$107, 4, FALSE)</f>
        <v>6.8610000000000003E-4</v>
      </c>
      <c r="D49" s="30">
        <v>14.61538462</v>
      </c>
      <c r="E49" s="30">
        <v>6.8837058730000003</v>
      </c>
      <c r="F49" s="42">
        <v>309.57223520000002</v>
      </c>
    </row>
    <row r="50" spans="1:6" x14ac:dyDescent="0.25">
      <c r="A50" s="6" t="str">
        <f>VLOOKUP(B50, 'County name'!$A$2:$C$107, 2, "false")</f>
        <v>Kearny</v>
      </c>
      <c r="B50" s="39">
        <v>20093</v>
      </c>
      <c r="C50" s="8">
        <f>VLOOKUP($B50, 'County name'!$A$3:$D$107, 4, FALSE)</f>
        <v>1.52193E-2</v>
      </c>
      <c r="D50" s="30">
        <v>28.897435900000001</v>
      </c>
      <c r="E50" s="30">
        <v>33.100039799999998</v>
      </c>
      <c r="F50" s="42">
        <v>129.7493633</v>
      </c>
    </row>
    <row r="51" spans="1:6" x14ac:dyDescent="0.25">
      <c r="A51" s="6" t="str">
        <f>VLOOKUP(B51, 'County name'!$A$2:$C$107, 2, "false")</f>
        <v>Kingman</v>
      </c>
      <c r="B51" s="39">
        <v>20095</v>
      </c>
      <c r="C51" s="8">
        <f>VLOOKUP($B51, 'County name'!$A$3:$D$107, 4, FALSE)</f>
        <v>1.2413E-2</v>
      </c>
      <c r="D51" s="30">
        <v>16.333333329999999</v>
      </c>
      <c r="E51" s="30">
        <v>21.736008590000001</v>
      </c>
      <c r="F51" s="42">
        <v>249.2081733</v>
      </c>
    </row>
    <row r="52" spans="1:6" x14ac:dyDescent="0.25">
      <c r="A52" s="6" t="str">
        <f>VLOOKUP(B52, 'County name'!$A$2:$C$107, 2, "false")</f>
        <v>Kiowa</v>
      </c>
      <c r="B52" s="39">
        <v>20097</v>
      </c>
      <c r="C52" s="8">
        <f>VLOOKUP($B52, 'County name'!$A$3:$D$107, 4, FALSE)</f>
        <v>7.2804999999999996E-3</v>
      </c>
      <c r="D52" s="30">
        <v>20.794871789999998</v>
      </c>
      <c r="E52" s="30">
        <v>26.448045489999998</v>
      </c>
      <c r="F52" s="42">
        <v>196.0028925</v>
      </c>
    </row>
    <row r="53" spans="1:6" x14ac:dyDescent="0.25">
      <c r="A53" s="6" t="str">
        <f>VLOOKUP(B53, 'County name'!$A$2:$C$107, 2, "false")</f>
        <v>Labette</v>
      </c>
      <c r="B53" s="39">
        <v>20099</v>
      </c>
      <c r="C53" s="8">
        <f>VLOOKUP($B53, 'County name'!$A$3:$D$107, 4, FALSE)</f>
        <v>1.8411E-3</v>
      </c>
      <c r="D53" s="30">
        <v>14.358974359999999</v>
      </c>
      <c r="E53" s="30">
        <v>7.4824022149999996</v>
      </c>
      <c r="F53" s="42">
        <v>369.12299739999997</v>
      </c>
    </row>
    <row r="54" spans="1:6" x14ac:dyDescent="0.25">
      <c r="A54" s="6" t="str">
        <f>VLOOKUP(B54, 'County name'!$A$2:$C$107, 2, "false")</f>
        <v>Lane</v>
      </c>
      <c r="B54" s="39">
        <v>20101</v>
      </c>
      <c r="C54" s="8">
        <f>VLOOKUP($B54, 'County name'!$A$3:$D$107, 4, FALSE)</f>
        <v>1.3532300000000001E-2</v>
      </c>
      <c r="D54" s="30">
        <v>27.92307692</v>
      </c>
      <c r="E54" s="30">
        <v>29.464554790000001</v>
      </c>
      <c r="F54" s="42">
        <v>160.3309974</v>
      </c>
    </row>
    <row r="55" spans="1:6" x14ac:dyDescent="0.25">
      <c r="A55" s="6" t="str">
        <f>VLOOKUP(B55, 'County name'!$A$2:$C$107, 2, "false")</f>
        <v>Leavenworth</v>
      </c>
      <c r="B55" s="39">
        <v>20103</v>
      </c>
      <c r="C55" s="8">
        <f>VLOOKUP($B55, 'County name'!$A$3:$D$107, 4, FALSE)</f>
        <v>6.066E-4</v>
      </c>
      <c r="D55" s="30">
        <v>16.333333329999999</v>
      </c>
      <c r="E55" s="30">
        <v>9.1273239610000001</v>
      </c>
      <c r="F55" s="42">
        <v>299.6928666</v>
      </c>
    </row>
    <row r="56" spans="1:6" x14ac:dyDescent="0.25">
      <c r="A56" s="6" t="str">
        <f>VLOOKUP(B56, 'County name'!$A$2:$C$107, 2, "false")</f>
        <v>Lincoln</v>
      </c>
      <c r="B56" s="39">
        <v>20105</v>
      </c>
      <c r="C56" s="8">
        <f>VLOOKUP($B56, 'County name'!$A$3:$D$107, 4, FALSE)</f>
        <v>1.04099E-2</v>
      </c>
      <c r="D56" s="30">
        <v>22.38461538</v>
      </c>
      <c r="E56" s="30">
        <v>22.213231830000002</v>
      </c>
      <c r="F56" s="42">
        <v>213.17846</v>
      </c>
    </row>
    <row r="57" spans="1:6" x14ac:dyDescent="0.25">
      <c r="A57" s="6" t="str">
        <f>VLOOKUP(B57, 'County name'!$A$2:$C$107, 2, "false")</f>
        <v>Linn</v>
      </c>
      <c r="B57" s="39">
        <v>20107</v>
      </c>
      <c r="C57" s="8">
        <f>VLOOKUP($B57, 'County name'!$A$3:$D$107, 4, FALSE)</f>
        <v>1.4109000000000001E-3</v>
      </c>
      <c r="D57" s="30">
        <v>15.1025641</v>
      </c>
      <c r="E57" s="30">
        <v>7.4376020189999998</v>
      </c>
      <c r="F57" s="42">
        <v>332.16153730000002</v>
      </c>
    </row>
    <row r="58" spans="1:6" x14ac:dyDescent="0.25">
      <c r="A58" s="6" t="str">
        <f>VLOOKUP(B58, 'County name'!$A$2:$C$107, 2, "false")</f>
        <v>Logan</v>
      </c>
      <c r="B58" s="39">
        <v>20109</v>
      </c>
      <c r="C58" s="8">
        <f>VLOOKUP($B58, 'County name'!$A$3:$D$107, 4, FALSE)</f>
        <v>1.8543199999999999E-2</v>
      </c>
      <c r="D58" s="30">
        <v>30.666666670000001</v>
      </c>
      <c r="E58" s="30">
        <v>22.835308319999999</v>
      </c>
      <c r="F58" s="42">
        <v>146.56228300000001</v>
      </c>
    </row>
    <row r="59" spans="1:6" x14ac:dyDescent="0.25">
      <c r="A59" s="6" t="str">
        <f>VLOOKUP(B59, 'County name'!$A$2:$C$107, 2, "false")</f>
        <v>Lyon</v>
      </c>
      <c r="B59" s="39">
        <v>20111</v>
      </c>
      <c r="C59" s="8">
        <f>VLOOKUP($B59, 'County name'!$A$3:$D$107, 4, FALSE)</f>
        <v>2.562E-3</v>
      </c>
      <c r="D59" s="30">
        <v>16.256410259999999</v>
      </c>
      <c r="E59" s="30">
        <v>9.8055042690000001</v>
      </c>
      <c r="F59" s="42">
        <v>290.81502189999998</v>
      </c>
    </row>
    <row r="60" spans="1:6" x14ac:dyDescent="0.25">
      <c r="A60" s="6" t="str">
        <f>VLOOKUP(B60, 'County name'!$A$2:$C$107, 2, "false")</f>
        <v>Marion</v>
      </c>
      <c r="B60" s="39">
        <v>20115</v>
      </c>
      <c r="C60" s="8">
        <f>VLOOKUP($B60, 'County name'!$A$3:$D$107, 4, FALSE)</f>
        <v>1.17153E-2</v>
      </c>
      <c r="D60" s="30">
        <v>17.641025639999999</v>
      </c>
      <c r="E60" s="30">
        <v>13.10293147</v>
      </c>
      <c r="F60" s="42">
        <v>266.2659438</v>
      </c>
    </row>
    <row r="61" spans="1:6" x14ac:dyDescent="0.25">
      <c r="A61" s="6" t="str">
        <f>VLOOKUP(B61, 'County name'!$A$2:$C$107, 2, "false")</f>
        <v>Marshall</v>
      </c>
      <c r="B61" s="39">
        <v>20117</v>
      </c>
      <c r="C61" s="8">
        <f>VLOOKUP($B61, 'County name'!$A$3:$D$107, 4, FALSE)</f>
        <v>7.8303000000000001E-3</v>
      </c>
      <c r="D61" s="30">
        <v>24</v>
      </c>
      <c r="E61" s="30">
        <v>13.14096178</v>
      </c>
      <c r="F61" s="42">
        <v>254.83432289999999</v>
      </c>
    </row>
    <row r="62" spans="1:6" x14ac:dyDescent="0.25">
      <c r="A62" s="6" t="str">
        <f>VLOOKUP(B62, 'County name'!$A$2:$C$107, 2, "false")</f>
        <v>McPherson</v>
      </c>
      <c r="B62" s="39">
        <v>20113</v>
      </c>
      <c r="C62" s="8">
        <f>VLOOKUP($B62, 'County name'!$A$3:$D$107, 4, FALSE)</f>
        <v>1.6660700000000001E-2</v>
      </c>
      <c r="D62" s="30">
        <v>18.30769231</v>
      </c>
      <c r="E62" s="30">
        <v>17.775242680000002</v>
      </c>
      <c r="F62" s="42">
        <v>253.27691369999999</v>
      </c>
    </row>
    <row r="63" spans="1:6" x14ac:dyDescent="0.25">
      <c r="A63" s="6" t="str">
        <f>VLOOKUP(B63, 'County name'!$A$2:$C$107, 2, "false")</f>
        <v>Meade</v>
      </c>
      <c r="B63" s="39">
        <v>20119</v>
      </c>
      <c r="C63" s="8">
        <f>VLOOKUP($B63, 'County name'!$A$3:$D$107, 4, FALSE)</f>
        <v>1.05332E-2</v>
      </c>
      <c r="D63" s="30">
        <v>22.820512820000001</v>
      </c>
      <c r="E63" s="30">
        <v>39.937479779999997</v>
      </c>
      <c r="F63" s="42">
        <v>151.06239919999999</v>
      </c>
    </row>
    <row r="64" spans="1:6" x14ac:dyDescent="0.25">
      <c r="A64" s="6" t="str">
        <f>VLOOKUP(B64, 'County name'!$A$2:$C$107, 2, "false")</f>
        <v>Miami</v>
      </c>
      <c r="B64" s="39">
        <v>20121</v>
      </c>
      <c r="C64" s="8">
        <f>VLOOKUP($B64, 'County name'!$A$3:$D$107, 4, FALSE)</f>
        <v>1.0640000000000001E-3</v>
      </c>
      <c r="D64" s="30">
        <v>14.820512819999999</v>
      </c>
      <c r="E64" s="30">
        <v>7.0486100509999998</v>
      </c>
      <c r="F64" s="42">
        <v>314.8578364</v>
      </c>
    </row>
    <row r="65" spans="1:6" x14ac:dyDescent="0.25">
      <c r="A65" s="6" t="str">
        <f>VLOOKUP(B65, 'County name'!$A$2:$C$107, 2, "false")</f>
        <v>Mitchell</v>
      </c>
      <c r="B65" s="39">
        <v>20123</v>
      </c>
      <c r="C65" s="8">
        <f>VLOOKUP($B65, 'County name'!$A$3:$D$107, 4, FALSE)</f>
        <v>1.32724E-2</v>
      </c>
      <c r="D65" s="30">
        <v>23.84615385</v>
      </c>
      <c r="E65" s="30">
        <v>17.871892089999999</v>
      </c>
      <c r="F65" s="42">
        <v>215.1634359</v>
      </c>
    </row>
    <row r="66" spans="1:6" x14ac:dyDescent="0.25">
      <c r="A66" s="6" t="str">
        <f>VLOOKUP(B66, 'County name'!$A$2:$C$107, 2, "false")</f>
        <v>Montgomery</v>
      </c>
      <c r="B66" s="39">
        <v>20125</v>
      </c>
      <c r="C66" s="8">
        <f>VLOOKUP($B66, 'County name'!$A$3:$D$107, 4, FALSE)</f>
        <v>1.7717E-3</v>
      </c>
      <c r="D66" s="30">
        <v>14.282051279999999</v>
      </c>
      <c r="E66" s="30">
        <v>9.8576150059999996</v>
      </c>
      <c r="F66" s="42">
        <v>355.860681</v>
      </c>
    </row>
    <row r="67" spans="1:6" x14ac:dyDescent="0.25">
      <c r="A67" s="6" t="str">
        <f>VLOOKUP(B67, 'County name'!$A$2:$C$107, 2, "false")</f>
        <v>Morris</v>
      </c>
      <c r="B67" s="39">
        <v>20127</v>
      </c>
      <c r="C67" s="8">
        <f>VLOOKUP($B67, 'County name'!$A$3:$D$107, 4, FALSE)</f>
        <v>3.6979999999999999E-3</v>
      </c>
      <c r="D67" s="30">
        <v>20.025641029999999</v>
      </c>
      <c r="E67" s="30">
        <v>10.6954265</v>
      </c>
      <c r="F67" s="42">
        <v>269.89127789999998</v>
      </c>
    </row>
    <row r="68" spans="1:6" x14ac:dyDescent="0.25">
      <c r="A68" s="6" t="str">
        <f>VLOOKUP(B68, 'County name'!$A$2:$C$107, 2, "false")</f>
        <v>Morton</v>
      </c>
      <c r="B68" s="39">
        <v>20129</v>
      </c>
      <c r="C68" s="8">
        <f>VLOOKUP($B68, 'County name'!$A$3:$D$107, 4, FALSE)</f>
        <v>1.18876E-2</v>
      </c>
      <c r="D68" s="30">
        <v>23.974358970000001</v>
      </c>
      <c r="E68" s="30">
        <v>37.881603630000001</v>
      </c>
      <c r="F68" s="42">
        <v>115.42845749999999</v>
      </c>
    </row>
    <row r="69" spans="1:6" x14ac:dyDescent="0.25">
      <c r="A69" s="6" t="str">
        <f>VLOOKUP(B69, 'County name'!$A$2:$C$107, 2, "false")</f>
        <v>Nemaha</v>
      </c>
      <c r="B69" s="39">
        <v>20131</v>
      </c>
      <c r="C69" s="8">
        <f>VLOOKUP($B69, 'County name'!$A$3:$D$107, 4, FALSE)</f>
        <v>2.5458E-3</v>
      </c>
      <c r="D69" s="30">
        <v>22.23076923</v>
      </c>
      <c r="E69" s="30">
        <v>11.703065430000001</v>
      </c>
      <c r="F69" s="42">
        <v>268.02620940000003</v>
      </c>
    </row>
    <row r="70" spans="1:6" x14ac:dyDescent="0.25">
      <c r="A70" s="6" t="str">
        <f>VLOOKUP(B70, 'County name'!$A$2:$C$107, 2, "false")</f>
        <v>Neosho</v>
      </c>
      <c r="B70" s="39">
        <v>20133</v>
      </c>
      <c r="C70" s="8">
        <f>VLOOKUP($B70, 'County name'!$A$3:$D$107, 4, FALSE)</f>
        <v>1.4871999999999999E-3</v>
      </c>
      <c r="D70" s="30">
        <v>13.974358970000001</v>
      </c>
      <c r="E70" s="30">
        <v>7.5562848310000001</v>
      </c>
      <c r="F70" s="42">
        <v>356.93482490000002</v>
      </c>
    </row>
    <row r="71" spans="1:6" x14ac:dyDescent="0.25">
      <c r="A71" s="6" t="str">
        <f>VLOOKUP(B71, 'County name'!$A$2:$C$107, 2, "false")</f>
        <v>Ness</v>
      </c>
      <c r="B71" s="39">
        <v>20135</v>
      </c>
      <c r="C71" s="8">
        <f>VLOOKUP($B71, 'County name'!$A$3:$D$107, 4, FALSE)</f>
        <v>1.43582E-2</v>
      </c>
      <c r="D71" s="30">
        <v>27.025641029999999</v>
      </c>
      <c r="E71" s="30">
        <v>29.674195709999999</v>
      </c>
      <c r="F71" s="42">
        <v>168.52190830000001</v>
      </c>
    </row>
    <row r="72" spans="1:6" x14ac:dyDescent="0.25">
      <c r="A72" s="6" t="str">
        <f>VLOOKUP(B72, 'County name'!$A$2:$C$107, 2, "false")</f>
        <v>Norton</v>
      </c>
      <c r="B72" s="39">
        <v>20137</v>
      </c>
      <c r="C72" s="8">
        <f>VLOOKUP($B72, 'County name'!$A$3:$D$107, 4, FALSE)</f>
        <v>1.3036799999999999E-2</v>
      </c>
      <c r="D72" s="30">
        <v>30.84615385</v>
      </c>
      <c r="E72" s="30">
        <v>20.316858629999999</v>
      </c>
      <c r="F72" s="42">
        <v>189.4127259</v>
      </c>
    </row>
    <row r="73" spans="1:6" x14ac:dyDescent="0.25">
      <c r="A73" s="6" t="str">
        <f>VLOOKUP(B73, 'County name'!$A$2:$C$107, 2, "false")</f>
        <v>Osage</v>
      </c>
      <c r="B73" s="39">
        <v>20139</v>
      </c>
      <c r="C73" s="8">
        <f>VLOOKUP($B73, 'County name'!$A$3:$D$107, 4, FALSE)</f>
        <v>1.5374E-3</v>
      </c>
      <c r="D73" s="30">
        <v>16.025641029999999</v>
      </c>
      <c r="E73" s="30">
        <v>9.5793452139999999</v>
      </c>
      <c r="F73" s="42">
        <v>305.78692719999998</v>
      </c>
    </row>
    <row r="74" spans="1:6" x14ac:dyDescent="0.25">
      <c r="A74" s="6" t="str">
        <f>VLOOKUP(B74, 'County name'!$A$2:$C$107, 2, "false")</f>
        <v>Osborne</v>
      </c>
      <c r="B74" s="39">
        <v>20141</v>
      </c>
      <c r="C74" s="8">
        <f>VLOOKUP($B74, 'County name'!$A$3:$D$107, 4, FALSE)</f>
        <v>1.31269E-2</v>
      </c>
      <c r="D74" s="30">
        <v>26.69230769</v>
      </c>
      <c r="E74" s="30">
        <v>21.809297900000001</v>
      </c>
      <c r="F74" s="42">
        <v>204.61902889999999</v>
      </c>
    </row>
    <row r="75" spans="1:6" x14ac:dyDescent="0.25">
      <c r="A75" s="6" t="str">
        <f>VLOOKUP(B75, 'County name'!$A$2:$C$107, 2, "false")</f>
        <v>Ottawa</v>
      </c>
      <c r="B75" s="39">
        <v>20143</v>
      </c>
      <c r="C75" s="8">
        <f>VLOOKUP($B75, 'County name'!$A$3:$D$107, 4, FALSE)</f>
        <v>1.05732E-2</v>
      </c>
      <c r="D75" s="30">
        <v>19.025641029999999</v>
      </c>
      <c r="E75" s="30">
        <v>21.005579170000001</v>
      </c>
      <c r="F75" s="42">
        <v>235.1232258</v>
      </c>
    </row>
    <row r="76" spans="1:6" x14ac:dyDescent="0.25">
      <c r="A76" s="6" t="str">
        <f>VLOOKUP(B76, 'County name'!$A$2:$C$107, 2, "false")</f>
        <v>Pawnee</v>
      </c>
      <c r="B76" s="39">
        <v>20145</v>
      </c>
      <c r="C76" s="8">
        <f>VLOOKUP($B76, 'County name'!$A$3:$D$107, 4, FALSE)</f>
        <v>1.7050900000000001E-2</v>
      </c>
      <c r="D76" s="30">
        <v>21.743589740000001</v>
      </c>
      <c r="E76" s="30">
        <v>26.775688639999998</v>
      </c>
      <c r="F76" s="42">
        <v>198.29741859999999</v>
      </c>
    </row>
    <row r="77" spans="1:6" x14ac:dyDescent="0.25">
      <c r="A77" s="6" t="str">
        <f>VLOOKUP(B77, 'County name'!$A$2:$C$107, 2, "false")</f>
        <v>Phillips</v>
      </c>
      <c r="B77" s="39">
        <v>20147</v>
      </c>
      <c r="C77" s="8">
        <f>VLOOKUP($B77, 'County name'!$A$3:$D$107, 4, FALSE)</f>
        <v>1.31188E-2</v>
      </c>
      <c r="D77" s="30">
        <v>29.15384615</v>
      </c>
      <c r="E77" s="30">
        <v>20.878848340000001</v>
      </c>
      <c r="F77" s="42">
        <v>205.08467959999999</v>
      </c>
    </row>
    <row r="78" spans="1:6" x14ac:dyDescent="0.25">
      <c r="A78" s="6" t="str">
        <f>VLOOKUP(B78, 'County name'!$A$2:$C$107, 2, "false")</f>
        <v>Pottawatomie</v>
      </c>
      <c r="B78" s="39">
        <v>20149</v>
      </c>
      <c r="C78" s="8">
        <f>VLOOKUP($B78, 'County name'!$A$3:$D$107, 4, FALSE)</f>
        <v>1.0418000000000001E-3</v>
      </c>
      <c r="D78" s="30">
        <v>20.743589740000001</v>
      </c>
      <c r="E78" s="30">
        <v>12.678487280000001</v>
      </c>
      <c r="F78" s="42">
        <v>265.98370160000002</v>
      </c>
    </row>
    <row r="79" spans="1:6" x14ac:dyDescent="0.25">
      <c r="A79" s="6" t="str">
        <f>VLOOKUP(B79, 'County name'!$A$2:$C$107, 2, "false")</f>
        <v>Pratt</v>
      </c>
      <c r="B79" s="39">
        <v>20151</v>
      </c>
      <c r="C79" s="8">
        <f>VLOOKUP($B79, 'County name'!$A$3:$D$107, 4, FALSE)</f>
        <v>1.2519199999999999E-2</v>
      </c>
      <c r="D79" s="30">
        <v>18.743589740000001</v>
      </c>
      <c r="E79" s="30">
        <v>23.662037340000001</v>
      </c>
      <c r="F79" s="42">
        <v>218.11583859999999</v>
      </c>
    </row>
    <row r="80" spans="1:6" x14ac:dyDescent="0.25">
      <c r="A80" s="6" t="str">
        <f>VLOOKUP(B80, 'County name'!$A$2:$C$107, 2, "false")</f>
        <v>Rawlins</v>
      </c>
      <c r="B80" s="39">
        <v>20153</v>
      </c>
      <c r="C80" s="8">
        <f>VLOOKUP($B80, 'County name'!$A$3:$D$107, 4, FALSE)</f>
        <v>1.9198699999999999E-2</v>
      </c>
      <c r="D80" s="30">
        <v>33.30769231</v>
      </c>
      <c r="E80" s="30">
        <v>20.18103653</v>
      </c>
      <c r="F80" s="42">
        <v>169.0870577</v>
      </c>
    </row>
    <row r="81" spans="1:6" x14ac:dyDescent="0.25">
      <c r="A81" s="6" t="str">
        <f>VLOOKUP(B81, 'County name'!$A$2:$C$107, 2, "false")</f>
        <v>Reno</v>
      </c>
      <c r="B81" s="39">
        <v>20155</v>
      </c>
      <c r="C81" s="8">
        <f>VLOOKUP($B81, 'County name'!$A$3:$D$107, 4, FALSE)</f>
        <v>2.1174100000000001E-2</v>
      </c>
      <c r="D81" s="30">
        <v>17.38461538</v>
      </c>
      <c r="E81" s="30">
        <v>18.652935029999998</v>
      </c>
      <c r="F81" s="42">
        <v>240.72216800000001</v>
      </c>
    </row>
    <row r="82" spans="1:6" x14ac:dyDescent="0.25">
      <c r="A82" s="6" t="str">
        <f>VLOOKUP(B82, 'County name'!$A$2:$C$107, 2, "false")</f>
        <v>Republic</v>
      </c>
      <c r="B82" s="39">
        <v>20157</v>
      </c>
      <c r="C82" s="8">
        <f>VLOOKUP($B82, 'County name'!$A$3:$D$107, 4, FALSE)</f>
        <v>1.0937199999999999E-2</v>
      </c>
      <c r="D82" s="30">
        <v>24.07692308</v>
      </c>
      <c r="E82" s="30">
        <v>14.48047036</v>
      </c>
      <c r="F82" s="42">
        <v>232.456816</v>
      </c>
    </row>
    <row r="83" spans="1:6" x14ac:dyDescent="0.25">
      <c r="A83" s="6" t="str">
        <f>VLOOKUP(B83, 'County name'!$A$2:$C$107, 2, "false")</f>
        <v>Rice</v>
      </c>
      <c r="B83" s="39">
        <v>20159</v>
      </c>
      <c r="C83" s="8">
        <f>VLOOKUP($B83, 'County name'!$A$3:$D$107, 4, FALSE)</f>
        <v>1.43575E-2</v>
      </c>
      <c r="D83" s="30">
        <v>19.128205130000001</v>
      </c>
      <c r="E83" s="30">
        <v>18.961266439999999</v>
      </c>
      <c r="F83" s="42">
        <v>228.00746939999999</v>
      </c>
    </row>
    <row r="84" spans="1:6" x14ac:dyDescent="0.25">
      <c r="A84" s="6" t="str">
        <f>VLOOKUP(B84, 'County name'!$A$2:$C$107, 2, "false")</f>
        <v>Riley</v>
      </c>
      <c r="B84" s="39">
        <v>20161</v>
      </c>
      <c r="C84" s="8">
        <f>VLOOKUP($B84, 'County name'!$A$3:$D$107, 4, FALSE)</f>
        <v>2.8389999999999999E-3</v>
      </c>
      <c r="D84" s="30">
        <v>20.92307692</v>
      </c>
      <c r="E84" s="30">
        <v>14.05867658</v>
      </c>
      <c r="F84" s="42">
        <v>252.11739660000001</v>
      </c>
    </row>
    <row r="85" spans="1:6" x14ac:dyDescent="0.25">
      <c r="A85" s="6" t="str">
        <f>VLOOKUP(B85, 'County name'!$A$2:$C$107, 2, "false")</f>
        <v>Rooks</v>
      </c>
      <c r="B85" s="39">
        <v>20163</v>
      </c>
      <c r="C85" s="8">
        <f>VLOOKUP($B85, 'County name'!$A$3:$D$107, 4, FALSE)</f>
        <v>1.1871100000000001E-2</v>
      </c>
      <c r="D85" s="30">
        <v>26.974358970000001</v>
      </c>
      <c r="E85" s="30">
        <v>23.634238369999998</v>
      </c>
      <c r="F85" s="42">
        <v>193.23311050000001</v>
      </c>
    </row>
    <row r="86" spans="1:6" x14ac:dyDescent="0.25">
      <c r="A86" s="6" t="str">
        <f>VLOOKUP(B86, 'County name'!$A$2:$C$107, 2, "false")</f>
        <v>Rush</v>
      </c>
      <c r="B86" s="39">
        <v>20165</v>
      </c>
      <c r="C86" s="8">
        <f>VLOOKUP($B86, 'County name'!$A$3:$D$107, 4, FALSE)</f>
        <v>1.37585E-2</v>
      </c>
      <c r="D86" s="30">
        <v>24.46153846</v>
      </c>
      <c r="E86" s="30">
        <v>26.276511070000002</v>
      </c>
      <c r="F86" s="42">
        <v>189.70051179999999</v>
      </c>
    </row>
    <row r="87" spans="1:6" x14ac:dyDescent="0.25">
      <c r="A87" s="6" t="str">
        <f>VLOOKUP(B87, 'County name'!$A$2:$C$107, 2, "false")</f>
        <v>Russell</v>
      </c>
      <c r="B87" s="39">
        <v>20167</v>
      </c>
      <c r="C87" s="8">
        <f>VLOOKUP($B87, 'County name'!$A$3:$D$107, 4, FALSE)</f>
        <v>9.6554999999999992E-3</v>
      </c>
      <c r="D87" s="30">
        <v>22.38461538</v>
      </c>
      <c r="E87" s="30">
        <v>22.098645040000001</v>
      </c>
      <c r="F87" s="42">
        <v>201.35048090000001</v>
      </c>
    </row>
    <row r="88" spans="1:6" x14ac:dyDescent="0.25">
      <c r="A88" s="6" t="str">
        <f>VLOOKUP(B88, 'County name'!$A$2:$C$107, 2, "false")</f>
        <v>Saline</v>
      </c>
      <c r="B88" s="39">
        <v>20169</v>
      </c>
      <c r="C88" s="8">
        <f>VLOOKUP($B88, 'County name'!$A$3:$D$107, 4, FALSE)</f>
        <v>1.0101199999999999E-2</v>
      </c>
      <c r="D88" s="30">
        <v>18.205128210000002</v>
      </c>
      <c r="E88" s="30">
        <v>21.50438699</v>
      </c>
      <c r="F88" s="42">
        <v>246.5050727</v>
      </c>
    </row>
    <row r="89" spans="1:6" x14ac:dyDescent="0.25">
      <c r="A89" s="6" t="str">
        <f>VLOOKUP(B89, 'County name'!$A$2:$C$107, 2, "false")</f>
        <v>Scott</v>
      </c>
      <c r="B89" s="39">
        <v>20171</v>
      </c>
      <c r="C89" s="8">
        <f>VLOOKUP($B89, 'County name'!$A$3:$D$107, 4, FALSE)</f>
        <v>1.8332999999999999E-2</v>
      </c>
      <c r="D89" s="30">
        <v>29.76923077</v>
      </c>
      <c r="E89" s="30">
        <v>28.367428069999999</v>
      </c>
      <c r="F89" s="42">
        <v>149.942384</v>
      </c>
    </row>
    <row r="90" spans="1:6" x14ac:dyDescent="0.25">
      <c r="A90" s="6" t="str">
        <f>VLOOKUP(B90, 'County name'!$A$2:$C$107, 2, "false")</f>
        <v>Sedgwick</v>
      </c>
      <c r="B90" s="39">
        <v>20173</v>
      </c>
      <c r="C90" s="8">
        <f>VLOOKUP($B90, 'County name'!$A$3:$D$107, 4, FALSE)</f>
        <v>1.3846900000000001E-2</v>
      </c>
      <c r="D90" s="30">
        <v>14.025641029999999</v>
      </c>
      <c r="E90" s="30">
        <v>16.061417120000002</v>
      </c>
      <c r="F90" s="42">
        <v>266.36835450000001</v>
      </c>
    </row>
    <row r="91" spans="1:6" x14ac:dyDescent="0.25">
      <c r="A91" s="6" t="str">
        <f>VLOOKUP(B91, 'County name'!$A$2:$C$107, 2, "false")</f>
        <v>Seward</v>
      </c>
      <c r="B91" s="39">
        <v>20175</v>
      </c>
      <c r="C91" s="8">
        <f>VLOOKUP($B91, 'County name'!$A$3:$D$107, 4, FALSE)</f>
        <v>8.3494999999999993E-3</v>
      </c>
      <c r="D91" s="30">
        <v>22.948717949999999</v>
      </c>
      <c r="E91" s="30">
        <v>40.366173920000001</v>
      </c>
      <c r="F91" s="42">
        <v>136.64708189999999</v>
      </c>
    </row>
    <row r="92" spans="1:6" x14ac:dyDescent="0.25">
      <c r="A92" s="6" t="str">
        <f>VLOOKUP(B92, 'County name'!$A$2:$C$107, 2, "false")</f>
        <v>Shawnee</v>
      </c>
      <c r="B92" s="39">
        <v>20177</v>
      </c>
      <c r="C92" s="8">
        <f>VLOOKUP($B92, 'County name'!$A$3:$D$107, 4, FALSE)</f>
        <v>7.5569999999999999E-4</v>
      </c>
      <c r="D92" s="30">
        <v>17.23076923</v>
      </c>
      <c r="E92" s="30">
        <v>10.54826922</v>
      </c>
      <c r="F92" s="42">
        <v>292.6310239</v>
      </c>
    </row>
    <row r="93" spans="1:6" x14ac:dyDescent="0.25">
      <c r="A93" s="6" t="str">
        <f>VLOOKUP(B93, 'County name'!$A$2:$C$107, 2, "false")</f>
        <v>Sheridan</v>
      </c>
      <c r="B93" s="39">
        <v>20179</v>
      </c>
      <c r="C93" s="8">
        <f>VLOOKUP($B93, 'County name'!$A$3:$D$107, 4, FALSE)</f>
        <v>1.50533E-2</v>
      </c>
      <c r="D93" s="30">
        <v>29.410256409999999</v>
      </c>
      <c r="E93" s="30">
        <v>20.234888139999999</v>
      </c>
      <c r="F93" s="42">
        <v>171.39539859999999</v>
      </c>
    </row>
    <row r="94" spans="1:6" x14ac:dyDescent="0.25">
      <c r="A94" s="6" t="str">
        <f>VLOOKUP(B94, 'County name'!$A$2:$C$107, 2, "false")</f>
        <v>Sherman</v>
      </c>
      <c r="B94" s="39">
        <v>20181</v>
      </c>
      <c r="C94" s="8">
        <f>VLOOKUP($B94, 'County name'!$A$3:$D$107, 4, FALSE)</f>
        <v>2.1570099999999998E-2</v>
      </c>
      <c r="D94" s="30">
        <v>32.53846154</v>
      </c>
      <c r="E94" s="30">
        <v>13.87377152</v>
      </c>
      <c r="F94" s="42">
        <v>140.0916378</v>
      </c>
    </row>
    <row r="95" spans="1:6" x14ac:dyDescent="0.25">
      <c r="A95" s="6" t="str">
        <f>VLOOKUP(B95, 'County name'!$A$2:$C$107, 2, "false")</f>
        <v>Smith</v>
      </c>
      <c r="B95" s="39">
        <v>20183</v>
      </c>
      <c r="C95" s="8">
        <f>VLOOKUP($B95, 'County name'!$A$3:$D$107, 4, FALSE)</f>
        <v>1.51754E-2</v>
      </c>
      <c r="D95" s="30">
        <v>28.820512820000001</v>
      </c>
      <c r="E95" s="30">
        <v>19.513267620000001</v>
      </c>
      <c r="F95" s="42">
        <v>205.5709818</v>
      </c>
    </row>
    <row r="96" spans="1:6" x14ac:dyDescent="0.25">
      <c r="A96" s="6" t="str">
        <f>VLOOKUP(B96, 'County name'!$A$2:$C$107, 2, "false")</f>
        <v>Stafford</v>
      </c>
      <c r="B96" s="39">
        <v>20185</v>
      </c>
      <c r="C96" s="8">
        <f>VLOOKUP($B96, 'County name'!$A$3:$D$107, 4, FALSE)</f>
        <v>1.45535E-2</v>
      </c>
      <c r="D96" s="30">
        <v>19.102564099999999</v>
      </c>
      <c r="E96" s="30">
        <v>25.145343</v>
      </c>
      <c r="F96" s="42">
        <v>220.23948820000001</v>
      </c>
    </row>
    <row r="97" spans="1:6" x14ac:dyDescent="0.25">
      <c r="A97" s="6" t="str">
        <f>VLOOKUP(B97, 'County name'!$A$2:$C$107, 2, "false")</f>
        <v>Stanton</v>
      </c>
      <c r="B97" s="39">
        <v>20187</v>
      </c>
      <c r="C97" s="8">
        <f>VLOOKUP($B97, 'County name'!$A$3:$D$107, 4, FALSE)</f>
        <v>1.44263E-2</v>
      </c>
      <c r="D97" s="30">
        <v>25.820512820000001</v>
      </c>
      <c r="E97" s="30">
        <v>38.442843799999999</v>
      </c>
      <c r="F97" s="42">
        <v>112.17829020000001</v>
      </c>
    </row>
    <row r="98" spans="1:6" x14ac:dyDescent="0.25">
      <c r="A98" s="6" t="str">
        <f>VLOOKUP(B98, 'County name'!$A$2:$C$107, 2, "false")</f>
        <v>Stevens</v>
      </c>
      <c r="B98" s="39">
        <v>20189</v>
      </c>
      <c r="C98" s="8">
        <f>VLOOKUP($B98, 'County name'!$A$3:$D$107, 4, FALSE)</f>
        <v>1.24306E-2</v>
      </c>
      <c r="D98" s="30">
        <v>22.92307692</v>
      </c>
      <c r="E98" s="30">
        <v>40.351170519999997</v>
      </c>
      <c r="F98" s="42">
        <v>127.87527040000001</v>
      </c>
    </row>
    <row r="99" spans="1:6" x14ac:dyDescent="0.25">
      <c r="A99" s="6" t="str">
        <f>VLOOKUP(B99, 'County name'!$A$2:$C$107, 2, "false")</f>
        <v>Sumner</v>
      </c>
      <c r="B99" s="39">
        <v>20191</v>
      </c>
      <c r="C99" s="8">
        <f>VLOOKUP($B99, 'County name'!$A$3:$D$107, 4, FALSE)</f>
        <v>2.6787600000000002E-2</v>
      </c>
      <c r="D99" s="30">
        <v>13.46153846</v>
      </c>
      <c r="E99" s="30">
        <v>19.718254680000001</v>
      </c>
      <c r="F99" s="42">
        <v>278.29898589999999</v>
      </c>
    </row>
    <row r="100" spans="1:6" x14ac:dyDescent="0.25">
      <c r="A100" s="6" t="str">
        <f>VLOOKUP(B100, 'County name'!$A$2:$C$107, 2, "false")</f>
        <v>Thomas</v>
      </c>
      <c r="B100" s="39">
        <v>20193</v>
      </c>
      <c r="C100" s="8">
        <f>VLOOKUP($B100, 'County name'!$A$3:$D$107, 4, FALSE)</f>
        <v>2.3954799999999998E-2</v>
      </c>
      <c r="D100" s="30">
        <v>32.487179490000003</v>
      </c>
      <c r="E100" s="30">
        <v>19.36810762</v>
      </c>
      <c r="F100" s="42">
        <v>155.81363020000001</v>
      </c>
    </row>
    <row r="101" spans="1:6" x14ac:dyDescent="0.25">
      <c r="A101" s="6" t="str">
        <f>VLOOKUP(B101, 'County name'!$A$2:$C$107, 2, "false")</f>
        <v>Trego</v>
      </c>
      <c r="B101" s="39">
        <v>20195</v>
      </c>
      <c r="C101" s="8">
        <f>VLOOKUP($B101, 'County name'!$A$3:$D$107, 4, FALSE)</f>
        <v>1.34108E-2</v>
      </c>
      <c r="D101" s="30">
        <v>25</v>
      </c>
      <c r="E101" s="30">
        <v>24.921683430000002</v>
      </c>
      <c r="F101" s="42">
        <v>173.24585279999999</v>
      </c>
    </row>
    <row r="102" spans="1:6" x14ac:dyDescent="0.25">
      <c r="A102" s="6" t="str">
        <f>VLOOKUP(B102, 'County name'!$A$2:$C$107, 2, "false")</f>
        <v>Wabaunsee</v>
      </c>
      <c r="B102" s="39">
        <v>20197</v>
      </c>
      <c r="C102" s="8">
        <f>VLOOKUP($B102, 'County name'!$A$3:$D$107, 4, FALSE)</f>
        <v>1.0196000000000001E-3</v>
      </c>
      <c r="D102" s="30">
        <v>18.025641029999999</v>
      </c>
      <c r="E102" s="30">
        <v>9.7662078660000002</v>
      </c>
      <c r="F102" s="42">
        <v>282.5253763</v>
      </c>
    </row>
    <row r="103" spans="1:6" x14ac:dyDescent="0.25">
      <c r="A103" s="6" t="str">
        <f>VLOOKUP(B103, 'County name'!$A$2:$C$107, 2, "false")</f>
        <v>Wallace</v>
      </c>
      <c r="B103" s="39">
        <v>20199</v>
      </c>
      <c r="C103" s="8">
        <f>VLOOKUP($B103, 'County name'!$A$3:$D$107, 4, FALSE)</f>
        <v>1.45582E-2</v>
      </c>
      <c r="D103" s="30">
        <v>31.871794869999999</v>
      </c>
      <c r="E103" s="30">
        <v>18.519352059999999</v>
      </c>
      <c r="F103" s="42">
        <v>133.43666469999999</v>
      </c>
    </row>
    <row r="104" spans="1:6" x14ac:dyDescent="0.25">
      <c r="A104" s="6" t="str">
        <f>VLOOKUP(B104, 'County name'!$A$2:$C$107, 2, "false")</f>
        <v>Washington</v>
      </c>
      <c r="B104" s="39">
        <v>20201</v>
      </c>
      <c r="C104" s="8">
        <f>VLOOKUP($B104, 'County name'!$A$3:$D$107, 4, FALSE)</f>
        <v>1.00806E-2</v>
      </c>
      <c r="D104" s="30">
        <v>22.564102559999998</v>
      </c>
      <c r="E104" s="30">
        <v>14.73060862</v>
      </c>
      <c r="F104" s="42">
        <v>242.4972898</v>
      </c>
    </row>
    <row r="105" spans="1:6" x14ac:dyDescent="0.25">
      <c r="A105" s="6" t="str">
        <f>VLOOKUP(B105, 'County name'!$A$2:$C$107, 2, "false")</f>
        <v>Wichita</v>
      </c>
      <c r="B105" s="39">
        <v>20203</v>
      </c>
      <c r="C105" s="8">
        <f>VLOOKUP($B105, 'County name'!$A$3:$D$107, 4, FALSE)</f>
        <v>1.58259E-2</v>
      </c>
      <c r="D105" s="30">
        <v>31.61538462</v>
      </c>
      <c r="E105" s="30">
        <v>23.69948935</v>
      </c>
      <c r="F105" s="42">
        <v>138.34644929999999</v>
      </c>
    </row>
    <row r="106" spans="1:6" x14ac:dyDescent="0.25">
      <c r="A106" s="6" t="str">
        <f>VLOOKUP(B106, 'County name'!$A$2:$C$107, 2, "false")</f>
        <v>Wilson</v>
      </c>
      <c r="B106" s="39">
        <v>20205</v>
      </c>
      <c r="C106" s="8">
        <f>VLOOKUP($B106, 'County name'!$A$3:$D$107, 4, FALSE)</f>
        <v>1.7941999999999999E-3</v>
      </c>
      <c r="D106" s="30">
        <v>14.66666667</v>
      </c>
      <c r="E106" s="30">
        <v>9.3670903239999994</v>
      </c>
      <c r="F106" s="42">
        <v>337.9313363</v>
      </c>
    </row>
    <row r="107" spans="1:6" x14ac:dyDescent="0.25">
      <c r="A107" s="6" t="str">
        <f>VLOOKUP(B107, 'County name'!$A$2:$C$107, 2, "false")</f>
        <v>Woodson</v>
      </c>
      <c r="B107" s="39">
        <v>20207</v>
      </c>
      <c r="C107" s="8">
        <f>VLOOKUP($B107, 'County name'!$A$3:$D$107, 4, FALSE)</f>
        <v>1.1195000000000001E-3</v>
      </c>
      <c r="D107" s="30">
        <v>14.66666667</v>
      </c>
      <c r="E107" s="30">
        <v>7.7333804400000004</v>
      </c>
      <c r="F107" s="42">
        <v>327.32106709999999</v>
      </c>
    </row>
    <row r="108" spans="1:6" x14ac:dyDescent="0.25">
      <c r="A108" s="6" t="str">
        <f>VLOOKUP(B108, 'County name'!$A$2:$C$107, 2, "false")</f>
        <v>Wyandotte</v>
      </c>
      <c r="B108" s="39">
        <v>20209</v>
      </c>
      <c r="C108" s="8">
        <f>VLOOKUP($B108, 'County name'!$A$3:$D$107, 4, FALSE)</f>
        <v>2.5000000000000001E-5</v>
      </c>
      <c r="D108" s="30">
        <v>15.12820513</v>
      </c>
      <c r="E108" s="30">
        <v>8.1104388109999999</v>
      </c>
      <c r="F108" s="42">
        <v>304.2202661</v>
      </c>
    </row>
  </sheetData>
  <mergeCells count="1">
    <mergeCell ref="A1:F1"/>
  </mergeCells>
  <pageMargins left="0.78749999999999998" right="0.78749999999999998" top="1.05277777777778" bottom="1.05277777777778" header="0.78749999999999998" footer="0.78749999999999998"/>
  <pageSetup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W1002"/>
  <sheetViews>
    <sheetView zoomScale="90" zoomScaleNormal="9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AS8" sqref="AS8"/>
    </sheetView>
  </sheetViews>
  <sheetFormatPr defaultColWidth="14.453125" defaultRowHeight="15.75" customHeight="1" x14ac:dyDescent="0.25"/>
  <cols>
    <col min="1" max="1" width="0" hidden="1" customWidth="1"/>
    <col min="2" max="2" width="10.1796875" customWidth="1"/>
    <col min="3" max="3" width="21.08984375" customWidth="1"/>
    <col min="4" max="4" width="7.453125" customWidth="1"/>
    <col min="5" max="40" width="10.453125" customWidth="1"/>
    <col min="41" max="41" width="10.54296875" style="56" customWidth="1"/>
    <col min="42" max="42" width="8.36328125" style="55" customWidth="1"/>
    <col min="43" max="43" width="11.1796875" style="55" customWidth="1"/>
    <col min="44" max="44" width="8.36328125" style="56" customWidth="1"/>
    <col min="45" max="46" width="8.36328125" style="55" customWidth="1"/>
    <col min="47" max="47" width="8.36328125" style="56" customWidth="1"/>
    <col min="48" max="48" width="8.36328125" style="55" customWidth="1"/>
    <col min="49" max="49" width="8.36328125" style="59" customWidth="1"/>
  </cols>
  <sheetData>
    <row r="1" spans="1:49" s="19" customFormat="1" ht="15.5" x14ac:dyDescent="0.45">
      <c r="A1" s="10"/>
      <c r="B1" s="10"/>
      <c r="C1" s="10"/>
      <c r="D1" s="10"/>
      <c r="E1" s="84" t="s">
        <v>66</v>
      </c>
      <c r="F1" s="82"/>
      <c r="G1" s="82"/>
      <c r="H1" s="82"/>
      <c r="I1" s="82"/>
      <c r="J1" s="82"/>
      <c r="K1" s="84" t="s">
        <v>67</v>
      </c>
      <c r="L1" s="82"/>
      <c r="M1" s="82"/>
      <c r="N1" s="82"/>
      <c r="O1" s="82"/>
      <c r="P1" s="82"/>
      <c r="Q1" s="84" t="s">
        <v>68</v>
      </c>
      <c r="R1" s="82"/>
      <c r="S1" s="82"/>
      <c r="T1" s="82"/>
      <c r="U1" s="82"/>
      <c r="V1" s="82"/>
      <c r="W1" s="84" t="s">
        <v>69</v>
      </c>
      <c r="X1" s="82"/>
      <c r="Y1" s="82"/>
      <c r="Z1" s="82"/>
      <c r="AA1" s="82"/>
      <c r="AB1" s="82"/>
      <c r="AC1" s="84" t="s">
        <v>70</v>
      </c>
      <c r="AD1" s="82"/>
      <c r="AE1" s="82"/>
      <c r="AF1" s="82"/>
      <c r="AG1" s="82"/>
      <c r="AH1" s="82"/>
      <c r="AI1" s="84" t="s">
        <v>71</v>
      </c>
      <c r="AJ1" s="82"/>
      <c r="AK1" s="82"/>
      <c r="AL1" s="82"/>
      <c r="AM1" s="82"/>
      <c r="AN1" s="82"/>
      <c r="AO1" s="86" t="s">
        <v>189</v>
      </c>
      <c r="AP1" s="86"/>
      <c r="AQ1" s="86"/>
      <c r="AR1" s="86"/>
      <c r="AS1" s="86"/>
      <c r="AT1" s="86"/>
      <c r="AU1" s="86"/>
      <c r="AV1" s="86"/>
      <c r="AW1" s="86"/>
    </row>
    <row r="2" spans="1:49" s="19" customFormat="1" ht="14" x14ac:dyDescent="0.4">
      <c r="A2" s="2"/>
      <c r="B2" s="2"/>
      <c r="C2" s="2"/>
      <c r="D2" s="2"/>
      <c r="E2" s="81" t="s">
        <v>72</v>
      </c>
      <c r="F2" s="82"/>
      <c r="G2" s="82"/>
      <c r="H2" s="83" t="s">
        <v>73</v>
      </c>
      <c r="I2" s="82"/>
      <c r="J2" s="82"/>
      <c r="K2" s="81" t="s">
        <v>72</v>
      </c>
      <c r="L2" s="82"/>
      <c r="M2" s="82"/>
      <c r="N2" s="83" t="s">
        <v>73</v>
      </c>
      <c r="O2" s="82"/>
      <c r="P2" s="82"/>
      <c r="Q2" s="81" t="s">
        <v>72</v>
      </c>
      <c r="R2" s="82"/>
      <c r="S2" s="82"/>
      <c r="T2" s="83" t="s">
        <v>73</v>
      </c>
      <c r="U2" s="82"/>
      <c r="V2" s="82"/>
      <c r="W2" s="81" t="s">
        <v>72</v>
      </c>
      <c r="X2" s="82"/>
      <c r="Y2" s="82"/>
      <c r="Z2" s="83" t="s">
        <v>73</v>
      </c>
      <c r="AA2" s="82"/>
      <c r="AB2" s="82"/>
      <c r="AC2" s="81" t="s">
        <v>72</v>
      </c>
      <c r="AD2" s="82"/>
      <c r="AE2" s="85"/>
      <c r="AF2" s="83" t="s">
        <v>73</v>
      </c>
      <c r="AG2" s="82"/>
      <c r="AH2" s="82"/>
      <c r="AI2" s="81" t="s">
        <v>72</v>
      </c>
      <c r="AJ2" s="82"/>
      <c r="AK2" s="82"/>
      <c r="AL2" s="83" t="s">
        <v>73</v>
      </c>
      <c r="AM2" s="82"/>
      <c r="AN2" s="82"/>
      <c r="AO2" s="86" t="s">
        <v>190</v>
      </c>
      <c r="AP2" s="86"/>
      <c r="AQ2" s="86"/>
      <c r="AR2" s="86" t="s">
        <v>192</v>
      </c>
      <c r="AS2" s="86"/>
      <c r="AT2" s="86"/>
      <c r="AU2" s="86" t="s">
        <v>191</v>
      </c>
      <c r="AV2" s="86"/>
      <c r="AW2" s="86"/>
    </row>
    <row r="3" spans="1:49" ht="70.5" customHeight="1" thickBot="1" x14ac:dyDescent="0.3">
      <c r="A3" s="3" t="s">
        <v>74</v>
      </c>
      <c r="B3" s="4" t="s">
        <v>1</v>
      </c>
      <c r="C3" s="4" t="s">
        <v>2</v>
      </c>
      <c r="D3" s="4" t="s">
        <v>0</v>
      </c>
      <c r="E3" s="13" t="s">
        <v>193</v>
      </c>
      <c r="F3" s="14" t="s">
        <v>194</v>
      </c>
      <c r="G3" s="15" t="s">
        <v>195</v>
      </c>
      <c r="H3" s="13" t="s">
        <v>193</v>
      </c>
      <c r="I3" s="14" t="s">
        <v>194</v>
      </c>
      <c r="J3" s="15" t="s">
        <v>195</v>
      </c>
      <c r="K3" s="13" t="s">
        <v>193</v>
      </c>
      <c r="L3" s="14" t="s">
        <v>194</v>
      </c>
      <c r="M3" s="15" t="s">
        <v>195</v>
      </c>
      <c r="N3" s="13" t="s">
        <v>193</v>
      </c>
      <c r="O3" s="14" t="s">
        <v>194</v>
      </c>
      <c r="P3" s="15" t="s">
        <v>195</v>
      </c>
      <c r="Q3" s="13" t="s">
        <v>193</v>
      </c>
      <c r="R3" s="14" t="s">
        <v>194</v>
      </c>
      <c r="S3" s="15" t="s">
        <v>195</v>
      </c>
      <c r="T3" s="13" t="s">
        <v>193</v>
      </c>
      <c r="U3" s="14" t="s">
        <v>194</v>
      </c>
      <c r="V3" s="15" t="s">
        <v>195</v>
      </c>
      <c r="W3" s="13" t="s">
        <v>193</v>
      </c>
      <c r="X3" s="14" t="s">
        <v>194</v>
      </c>
      <c r="Y3" s="15" t="s">
        <v>195</v>
      </c>
      <c r="Z3" s="13" t="s">
        <v>193</v>
      </c>
      <c r="AA3" s="14" t="s">
        <v>194</v>
      </c>
      <c r="AB3" s="15" t="s">
        <v>195</v>
      </c>
      <c r="AC3" s="13" t="s">
        <v>193</v>
      </c>
      <c r="AD3" s="14" t="s">
        <v>194</v>
      </c>
      <c r="AE3" s="15" t="s">
        <v>195</v>
      </c>
      <c r="AF3" s="13" t="s">
        <v>193</v>
      </c>
      <c r="AG3" s="14" t="s">
        <v>194</v>
      </c>
      <c r="AH3" s="15" t="s">
        <v>195</v>
      </c>
      <c r="AI3" s="13" t="s">
        <v>193</v>
      </c>
      <c r="AJ3" s="14" t="s">
        <v>194</v>
      </c>
      <c r="AK3" s="15" t="s">
        <v>195</v>
      </c>
      <c r="AL3" s="13" t="s">
        <v>193</v>
      </c>
      <c r="AM3" s="14" t="s">
        <v>194</v>
      </c>
      <c r="AN3" s="15" t="s">
        <v>195</v>
      </c>
      <c r="AO3" s="13" t="s">
        <v>193</v>
      </c>
      <c r="AP3" s="14" t="s">
        <v>194</v>
      </c>
      <c r="AQ3" s="15" t="s">
        <v>195</v>
      </c>
      <c r="AR3" s="13" t="s">
        <v>193</v>
      </c>
      <c r="AS3" s="14" t="s">
        <v>194</v>
      </c>
      <c r="AT3" s="15" t="s">
        <v>195</v>
      </c>
      <c r="AU3" s="13" t="s">
        <v>193</v>
      </c>
      <c r="AV3" s="14" t="s">
        <v>194</v>
      </c>
      <c r="AW3" s="15" t="s">
        <v>195</v>
      </c>
    </row>
    <row r="4" spans="1:49" ht="12.5" x14ac:dyDescent="0.25">
      <c r="A4" s="6"/>
      <c r="B4" s="6">
        <v>20000</v>
      </c>
      <c r="C4" s="6" t="s">
        <v>183</v>
      </c>
      <c r="D4" s="7" t="s">
        <v>183</v>
      </c>
      <c r="E4" s="9">
        <f>AVERAGE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-3.6878516877979806</v>
      </c>
      <c r="F4" s="9">
        <f>AVERAGE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17.390621301693081</v>
      </c>
      <c r="G4" s="20">
        <f>AVERAGE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10.411385573606058</v>
      </c>
      <c r="H4" s="9">
        <f>AVERAGE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-5.0154271318016912</v>
      </c>
      <c r="I4" s="9">
        <f>AVERAGE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29.049944123538229</v>
      </c>
      <c r="J4" s="20">
        <f>AVERAGE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9.9752490398327804</v>
      </c>
      <c r="K4" s="9">
        <f>MIN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-6.043755142290955</v>
      </c>
      <c r="L4" s="9">
        <f>MIN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1.6797724445319515</v>
      </c>
      <c r="M4" s="9">
        <f>MIN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-9.5433349360562421</v>
      </c>
      <c r="N4" s="9">
        <f>MIN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-8.0928582714180379</v>
      </c>
      <c r="O4" s="9">
        <f>MIN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4.8625677359681969</v>
      </c>
      <c r="P4" s="9">
        <f>MIN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-22.286656263726002</v>
      </c>
      <c r="Q4" s="9">
        <f>MAX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-0.67616217808399115</v>
      </c>
      <c r="R4" s="9">
        <f>MAX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30.069874523241836</v>
      </c>
      <c r="S4" s="9">
        <f>MAX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28.473930478232933</v>
      </c>
      <c r="T4" s="9">
        <f>MAX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-1.832218156408896</v>
      </c>
      <c r="U4" s="9">
        <f>MAX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60.874122321810489</v>
      </c>
      <c r="V4" s="9">
        <f>MAX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48.444914480453946</v>
      </c>
      <c r="W4" s="9">
        <f>STDEV('bcc-csm-1'!$H3,'bcc-csm1-1-m'!$H3,'BNU-ESM'!$H3,CanESM2!$H3,CCSM4!$H3,'CNRM-CM5'!$H3,'CSIRO-Mk3-6-0'!$H3,'GFDL-ESM2M'!$H3,'GFDL-ESM2G'!$H3,'HadGEM2-ES'!$H3,'HadGEM2-CC'!$H3,inmcm4!$H3,'IPSL-CM5A-LR'!$H3,'IPSL-CM5A-MR'!$H3,'IPSL-MC5B-LR'!$H3,MIROC5!$H3,'MIROC-ESM'!$H3,'MIROC-ESM-CHEM'!$H3,'MRI-CGCM3'!$H3,'NorESM1-M'!$H3)</f>
        <v>1.4832430476203875</v>
      </c>
      <c r="X4" s="9">
        <f>STDEV('bcc-csm-1'!$I3,'bcc-csm1-1-m'!$I3,'BNU-ESM'!$I3,CanESM2!$I3,CCSM4!$I3,'CNRM-CM5'!$I3,'CSIRO-Mk3-6-0'!$I3,'GFDL-ESM2M'!$I3,'GFDL-ESM2G'!$I3,'HadGEM2-ES'!$I3,'HadGEM2-CC'!$I3,inmcm4!$I3,'IPSL-CM5A-LR'!$I3,'IPSL-CM5A-MR'!$I3,'IPSL-MC5B-LR'!$I3,MIROC5!$I3,'MIROC-ESM'!$I3,'MIROC-ESM-CHEM'!$I3,'MRI-CGCM3'!$I3,'NorESM1-M'!$I3)</f>
        <v>8.9955208532626756</v>
      </c>
      <c r="Y4" s="9">
        <f>STDEV('bcc-csm-1'!$J3,'bcc-csm1-1-m'!$J3,'BNU-ESM'!$J3,CanESM2!$J3,CCSM4!$J3,'CNRM-CM5'!$J3,'CSIRO-Mk3-6-0'!$J3,'GFDL-ESM2M'!$J3,'GFDL-ESM2G'!$J3,'HadGEM2-ES'!$J3,'HadGEM2-CC'!$J3,inmcm4!$J3,'IPSL-CM5A-LR'!$J3,'IPSL-CM5A-MR'!$J3,'IPSL-MC5B-LR'!$J3,MIROC5!$J3,'MIROC-ESM'!$J3,'MIROC-ESM-CHEM'!$J3,'MRI-CGCM3'!$J3,'NorESM1-M'!$J3)</f>
        <v>8.3930319226184658</v>
      </c>
      <c r="Z4" s="9">
        <f>STDEV('bcc-csm-1'!$K3,'bcc-csm1-1-m'!$K3,'BNU-ESM'!$K3,CanESM2!$K3,CCSM4!$K3,'CNRM-CM5'!$K3,'CSIRO-Mk3-6-0'!$K3,'GFDL-ESM2M'!$K3,'GFDL-ESM2G'!$K3,'HadGEM2-ES'!$K3,'HadGEM2-CC'!$K3,inmcm4!$K3,'IPSL-CM5A-LR'!$K3,'IPSL-CM5A-MR'!$K3,'IPSL-MC5B-LR'!$K3,MIROC5!$K3,'MIROC-ESM'!$K3,'MIROC-ESM-CHEM'!$K3,'MRI-CGCM3'!$K3,'NorESM1-M'!$K3)</f>
        <v>1.564588528363811</v>
      </c>
      <c r="AA4" s="9">
        <f>STDEV('bcc-csm-1'!$L3,'bcc-csm1-1-m'!$L3,'BNU-ESM'!$L3,CanESM2!$L3,CCSM4!$L3,'CNRM-CM5'!$L3,'CSIRO-Mk3-6-0'!$L3,'GFDL-ESM2M'!$L3,'GFDL-ESM2G'!$L3,'HadGEM2-ES'!$L3,'HadGEM2-CC'!$L3,inmcm4!$L3,'IPSL-CM5A-LR'!$L3,'IPSL-CM5A-MR'!$L3,'IPSL-MC5B-LR'!$L3,MIROC5!$L3,'MIROC-ESM'!$L3,'MIROC-ESM-CHEM'!$L3,'MRI-CGCM3'!$L3,'NorESM1-M'!$L3)</f>
        <v>14.870524267585431</v>
      </c>
      <c r="AB4" s="9">
        <f>STDEV('bcc-csm-1'!$M3,'bcc-csm1-1-m'!$M3,'BNU-ESM'!$M3,CanESM2!$M3,CCSM4!$M3,'CNRM-CM5'!$M3,'CSIRO-Mk3-6-0'!$M3,'GFDL-ESM2M'!$M3,'GFDL-ESM2G'!$M3,'HadGEM2-ES'!$M3,'HadGEM2-CC'!$M3,inmcm4!$M3,'IPSL-CM5A-LR'!$M3,'IPSL-CM5A-MR'!$M3,'IPSL-MC5B-LR'!$M3,MIROC5!$M3,'MIROC-ESM'!$M3,'MIROC-ESM-CHEM'!$M3,'MRI-CGCM3'!$M3,'NorESM1-M'!$M3)</f>
        <v>20.330468020963142</v>
      </c>
      <c r="AC4" s="9">
        <f t="shared" ref="AC4" si="0">E4-(3*W4)</f>
        <v>-8.1375808306591431</v>
      </c>
      <c r="AD4" s="9">
        <f t="shared" ref="AD4" si="1">F4-(3*X4)</f>
        <v>-9.5959412580949461</v>
      </c>
      <c r="AE4" s="9">
        <f t="shared" ref="AE4" si="2">G4-(3*Y4)</f>
        <v>-14.767710194249339</v>
      </c>
      <c r="AF4" s="9">
        <f t="shared" ref="AF4" si="3">H4-(3*Z4)</f>
        <v>-9.7091927168931242</v>
      </c>
      <c r="AG4" s="9">
        <f t="shared" ref="AG4" si="4">I4-(3*AA4)</f>
        <v>-15.561628679218064</v>
      </c>
      <c r="AH4" s="9">
        <f t="shared" ref="AH4" si="5">J4-(3*AB4)</f>
        <v>-51.016155023056648</v>
      </c>
      <c r="AI4" s="9">
        <f t="shared" ref="AI4" si="6">E4+(3*W4)</f>
        <v>0.76187745506318194</v>
      </c>
      <c r="AJ4" s="9">
        <f t="shared" ref="AJ4" si="7">F4+(3*X4)</f>
        <v>44.377183861481107</v>
      </c>
      <c r="AK4" s="9">
        <f t="shared" ref="AK4" si="8">G4+(3*Y4)</f>
        <v>35.590481341461455</v>
      </c>
      <c r="AL4" s="9">
        <f t="shared" ref="AL4" si="9">H4+(3*Z4)</f>
        <v>-0.32166154671025815</v>
      </c>
      <c r="AM4" s="9">
        <f t="shared" ref="AM4" si="10">I4+(3*AA4)</f>
        <v>73.661516926294524</v>
      </c>
      <c r="AN4" s="9">
        <f t="shared" ref="AN4" si="11">J4+(3*AB4)</f>
        <v>70.966653102722205</v>
      </c>
      <c r="AO4" s="60">
        <f>AVERAGE('bcc-csm-1'!$E3,'bcc-csm1-1-m'!$E3,'BNU-ESM'!$E3,CanESM2!$E3,CCSM4!$E3,'CNRM-CM5'!$E3,'CSIRO-Mk3-6-0'!$E3,'GFDL-ESM2M'!$E3,'GFDL-ESM2G'!$E3,'HadGEM2-ES'!$E3,'HadGEM2-CC'!$E3,inmcm4!$E3,'IPSL-CM5A-LR'!$E3,'IPSL-CM5A-MR'!$E3,'IPSL-MC5B-LR'!$E3,MIROC5!$E3,'MIROC-ESM'!$E3,'MIROC-ESM-CHEM'!$E3,'MRI-CGCM3'!$E3,'NorESM1-M'!$E3)</f>
        <v>21.743458476857608</v>
      </c>
      <c r="AP4" s="61">
        <f>AVERAGE('bcc-csm-1'!$F3,'bcc-csm1-1-m'!$F3,'BNU-ESM'!$F3,CanESM2!$F3,CCSM4!$F3,'CNRM-CM5'!$F3,'CSIRO-Mk3-6-0'!$F3,'GFDL-ESM2M'!$F3,'GFDL-ESM2G'!$F3,'HadGEM2-ES'!$F3,'HadGEM2-CC'!$F3,inmcm4!$F3,'IPSL-CM5A-LR'!$F3,'IPSL-CM5A-MR'!$F3,'IPSL-MC5B-LR'!$F3,MIROC5!$F3,'MIROC-ESM'!$F3,'MIROC-ESM-CHEM'!$F3,'MRI-CGCM3'!$F3,'NorESM1-M'!$F3)</f>
        <v>30.115776524540632</v>
      </c>
      <c r="AQ4" s="9">
        <f>AVERAGE('bcc-csm-1'!$G3,'bcc-csm1-1-m'!$G3,'BNU-ESM'!$G3,CanESM2!$G3,CCSM4!$G3,'CNRM-CM5'!$G3,'CSIRO-Mk3-6-0'!$G3,'GFDL-ESM2M'!$G3,'GFDL-ESM2G'!$G3,'HadGEM2-ES'!$G3,'HadGEM2-CC'!$G3,inmcm4!$G3,'IPSL-CM5A-LR'!$G3,'IPSL-CM5A-MR'!$G3,'IPSL-MC5B-LR'!$G3,MIROC5!$G3,'MIROC-ESM'!$G3,'MIROC-ESM-CHEM'!$G3,'MRI-CGCM3'!$G3,'NorESM1-M'!$G3)</f>
        <v>194.1623197213558</v>
      </c>
      <c r="AR4" s="57">
        <f t="shared" ref="AR4:AR35" si="12">E4/AO4</f>
        <v>-0.16960741051029676</v>
      </c>
      <c r="AS4" s="54">
        <f t="shared" ref="AS4:AS35" si="13">F4/AP4</f>
        <v>0.57745883748080928</v>
      </c>
      <c r="AT4" s="54">
        <f t="shared" ref="AT4:AT35" si="14">G4/AQ4</f>
        <v>5.3622070381871917E-2</v>
      </c>
      <c r="AU4" s="57">
        <f t="shared" ref="AU4:AU35" si="15">H4/AO4</f>
        <v>-0.23066372523670978</v>
      </c>
      <c r="AV4" s="54">
        <f t="shared" ref="AV4:AV35" si="16">I4/AP4</f>
        <v>0.96460883550075882</v>
      </c>
      <c r="AW4" s="58">
        <f t="shared" ref="AW4:AW35" si="17">J4/AQ4</f>
        <v>5.1375823353101445E-2</v>
      </c>
    </row>
    <row r="5" spans="1:49" ht="12.5" x14ac:dyDescent="0.25">
      <c r="A5" s="6" t="str">
        <f>IF(AND(B5='bcc-csm-1'!C4, B5='bcc-csm1-1-m'!C4,B5='BNU-ESM'!C4, B5=CanESM2!C4, B5=CCSM4!C4, B5='CNRM-CM5'!C4, B5='CSIRO-Mk3-6-0'!C4, B5='GFDL-ESM2M'!C4, B5='GFDL-ESM2G'!C4, B5='HadGEM2-ES'!C4, B5='HadGEM2-CC'!C4, B5=inmcm4!C4, B5='IPSL-CM5A-LR'!C4, B5='IPSL-CM5A-MR'!C4, B5='IPSL-MC5B-LR'!C4, B5=MIROC5!C4, B5='MIROC-ESM'!C4, B5='MIROC-ESM-CHEM'!C4, B5='MRI-CGCM3'!C4, B5='NorESM1-M'!C4), "Yes", "No")</f>
        <v>Yes</v>
      </c>
      <c r="B5" s="6">
        <v>20001</v>
      </c>
      <c r="C5" s="6" t="s">
        <v>78</v>
      </c>
      <c r="D5" s="7" t="s">
        <v>183</v>
      </c>
      <c r="E5" s="9">
        <f>AVERAGE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-3.077179487265</v>
      </c>
      <c r="F5" s="9">
        <f>AVERAGE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14.338159599895997</v>
      </c>
      <c r="G5" s="20">
        <f>AVERAGE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9.7812550906549998</v>
      </c>
      <c r="H5" s="9">
        <f>AVERAGE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-3.9871794872299993</v>
      </c>
      <c r="I5" s="9">
        <f>AVERAGE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25.130174074749998</v>
      </c>
      <c r="J5" s="20">
        <f>AVERAGE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20.100905064414999</v>
      </c>
      <c r="K5" s="9">
        <f>MIN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-5.6410256409999997</v>
      </c>
      <c r="L5" s="9">
        <f>MIN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-0.87052029340000003</v>
      </c>
      <c r="M5" s="9">
        <f>MIN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-22.730381600000001</v>
      </c>
      <c r="N5" s="9">
        <f>MIN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-7.6910256410000004</v>
      </c>
      <c r="O5" s="9">
        <f>MIN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1.7171917619999999</v>
      </c>
      <c r="P5" s="9">
        <f>MIN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-32.071040629999999</v>
      </c>
      <c r="Q5" s="9">
        <f>MAX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-0.29230769229999998</v>
      </c>
      <c r="R5" s="9">
        <f>MAX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36.376355410000002</v>
      </c>
      <c r="S5" s="9">
        <f>MAX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49.83984049</v>
      </c>
      <c r="T5" s="9">
        <f>MAX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-0.44358974359999997</v>
      </c>
      <c r="U5" s="9">
        <f>MAX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62.736213319999997</v>
      </c>
      <c r="V5" s="9">
        <f>MAX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65.924422500000006</v>
      </c>
      <c r="W5" s="9">
        <f>STDEV('bcc-csm-1'!$H4,'bcc-csm1-1-m'!$H4,'BNU-ESM'!$H4,CanESM2!$H4,CCSM4!$H4,'CNRM-CM5'!$H4,'CSIRO-Mk3-6-0'!$H4,'GFDL-ESM2M'!$H4,'GFDL-ESM2G'!$H4,'HadGEM2-ES'!$H4,'HadGEM2-CC'!$H4,inmcm4!$H4,'IPSL-CM5A-LR'!$H4,'IPSL-CM5A-MR'!$H4,'IPSL-MC5B-LR'!$H4,MIROC5!$H4,'MIROC-ESM'!$H4,'MIROC-ESM-CHEM'!$H4,'MRI-CGCM3'!$H4,'NorESM1-M'!$H4)</f>
        <v>1.3733554380465485</v>
      </c>
      <c r="X5" s="9">
        <f>STDEV('bcc-csm-1'!$I4,'bcc-csm1-1-m'!$I4,'BNU-ESM'!$I4,CanESM2!$I4,CCSM4!$I4,'CNRM-CM5'!$I4,'CSIRO-Mk3-6-0'!$I4,'GFDL-ESM2M'!$I4,'GFDL-ESM2G'!$I4,'HadGEM2-ES'!$I4,'HadGEM2-CC'!$I4,inmcm4!$I4,'IPSL-CM5A-LR'!$I4,'IPSL-CM5A-MR'!$I4,'IPSL-MC5B-LR'!$I4,MIROC5!$I4,'MIROC-ESM'!$I4,'MIROC-ESM-CHEM'!$I4,'MRI-CGCM3'!$I4,'NorESM1-M'!$I4)</f>
        <v>11.277081538991974</v>
      </c>
      <c r="Y5" s="9">
        <f>STDEV('bcc-csm-1'!$J4,'bcc-csm1-1-m'!$J4,'BNU-ESM'!$J4,CanESM2!$J4,CCSM4!$J4,'CNRM-CM5'!$J4,'CSIRO-Mk3-6-0'!$J4,'GFDL-ESM2M'!$J4,'GFDL-ESM2G'!$J4,'HadGEM2-ES'!$J4,'HadGEM2-CC'!$J4,inmcm4!$J4,'IPSL-CM5A-LR'!$J4,'IPSL-CM5A-MR'!$J4,'IPSL-MC5B-LR'!$J4,MIROC5!$J4,'MIROC-ESM'!$J4,'MIROC-ESM-CHEM'!$J4,'MRI-CGCM3'!$J4,'NorESM1-M'!$J4)</f>
        <v>18.760000823264257</v>
      </c>
      <c r="Z5" s="9">
        <f>STDEV('bcc-csm-1'!$K4,'bcc-csm1-1-m'!$K4,'BNU-ESM'!$K4,CanESM2!$K4,CCSM4!$K4,'CNRM-CM5'!$K4,'CSIRO-Mk3-6-0'!$K4,'GFDL-ESM2M'!$K4,'GFDL-ESM2G'!$K4,'HadGEM2-ES'!$K4,'HadGEM2-CC'!$K4,inmcm4!$K4,'IPSL-CM5A-LR'!$K4,'IPSL-CM5A-MR'!$K4,'IPSL-MC5B-LR'!$K4,MIROC5!$K4,'MIROC-ESM'!$K4,'MIROC-ESM-CHEM'!$K4,'MRI-CGCM3'!$K4,'NorESM1-M'!$K4)</f>
        <v>1.8670348308880513</v>
      </c>
      <c r="AA5" s="9">
        <f>STDEV('bcc-csm-1'!$L4,'bcc-csm1-1-m'!$L4,'BNU-ESM'!$L4,CanESM2!$L4,CCSM4!$L4,'CNRM-CM5'!$L4,'CSIRO-Mk3-6-0'!$L4,'GFDL-ESM2M'!$L4,'GFDL-ESM2G'!$L4,'HadGEM2-ES'!$L4,'HadGEM2-CC'!$L4,inmcm4!$L4,'IPSL-CM5A-LR'!$L4,'IPSL-CM5A-MR'!$L4,'IPSL-MC5B-LR'!$L4,MIROC5!$L4,'MIROC-ESM'!$L4,'MIROC-ESM-CHEM'!$L4,'MRI-CGCM3'!$L4,'NorESM1-M'!$L4)</f>
        <v>16.910591696781452</v>
      </c>
      <c r="AB5" s="9">
        <f>STDEV('bcc-csm-1'!$M4,'bcc-csm1-1-m'!$M4,'BNU-ESM'!$M4,CanESM2!$M4,CCSM4!$M4,'CNRM-CM5'!$M4,'CSIRO-Mk3-6-0'!$M4,'GFDL-ESM2M'!$M4,'GFDL-ESM2G'!$M4,'HadGEM2-ES'!$M4,'HadGEM2-CC'!$M4,inmcm4!$M4,'IPSL-CM5A-LR'!$M4,'IPSL-CM5A-MR'!$M4,'IPSL-MC5B-LR'!$M4,MIROC5!$M4,'MIROC-ESM'!$M4,'MIROC-ESM-CHEM'!$M4,'MRI-CGCM3'!$M4,'NorESM1-M'!$M4)</f>
        <v>27.055020129196038</v>
      </c>
      <c r="AC5" s="9">
        <f t="shared" ref="AC5:AH5" si="18">E5-(3*W5)</f>
        <v>-7.1972458014046454</v>
      </c>
      <c r="AD5" s="9">
        <f t="shared" si="18"/>
        <v>-19.493085017079927</v>
      </c>
      <c r="AE5" s="9">
        <f t="shared" si="18"/>
        <v>-46.498747379137768</v>
      </c>
      <c r="AF5" s="9">
        <f t="shared" si="18"/>
        <v>-9.5882839798941539</v>
      </c>
      <c r="AG5" s="9">
        <f t="shared" si="18"/>
        <v>-25.601601015594358</v>
      </c>
      <c r="AH5" s="9">
        <f t="shared" si="18"/>
        <v>-61.064155323173111</v>
      </c>
      <c r="AI5" s="9">
        <f t="shared" ref="AI5:AN5" si="19">E5+(3*W5)</f>
        <v>1.0428868268746454</v>
      </c>
      <c r="AJ5" s="9">
        <f t="shared" si="19"/>
        <v>48.169404216871918</v>
      </c>
      <c r="AK5" s="9">
        <f t="shared" si="19"/>
        <v>66.061257560447771</v>
      </c>
      <c r="AL5" s="9">
        <f t="shared" si="19"/>
        <v>1.613925005434155</v>
      </c>
      <c r="AM5" s="9">
        <f t="shared" si="19"/>
        <v>75.861949165094359</v>
      </c>
      <c r="AN5" s="9">
        <f t="shared" si="19"/>
        <v>101.26596545200312</v>
      </c>
      <c r="AO5" s="60">
        <f>AVERAGE('bcc-csm-1'!$E4,'bcc-csm1-1-m'!$E4,'BNU-ESM'!$E4,CanESM2!$E4,CCSM4!$E4,'CNRM-CM5'!$E4,'CSIRO-Mk3-6-0'!$E4,'GFDL-ESM2M'!$E4,'GFDL-ESM2G'!$E4,'HadGEM2-ES'!$E4,'HadGEM2-CC'!$E4,inmcm4!$E4,'IPSL-CM5A-LR'!$E4,'IPSL-CM5A-MR'!$E4,'IPSL-MC5B-LR'!$E4,MIROC5!$E4,'MIROC-ESM'!$E4,'MIROC-ESM-CHEM'!$E4,'MRI-CGCM3'!$E4,'NorESM1-M'!$E4)</f>
        <v>13.037179486499999</v>
      </c>
      <c r="AP5" s="61">
        <f>AVERAGE('bcc-csm-1'!$F4,'bcc-csm1-1-m'!$F4,'BNU-ESM'!$F4,CanESM2!$F4,CCSM4!$F4,'CNRM-CM5'!$F4,'CSIRO-Mk3-6-0'!$F4,'GFDL-ESM2M'!$F4,'GFDL-ESM2G'!$F4,'HadGEM2-ES'!$F4,'HadGEM2-CC'!$F4,inmcm4!$F4,'IPSL-CM5A-LR'!$F4,'IPSL-CM5A-MR'!$F4,'IPSL-MC5B-LR'!$F4,MIROC5!$F4,'MIROC-ESM'!$F4,'MIROC-ESM-CHEM'!$F4,'MRI-CGCM3'!$F4,'NorESM1-M'!$F4)</f>
        <v>16.711455201500002</v>
      </c>
      <c r="AQ5" s="9">
        <f>AVERAGE('bcc-csm-1'!$G4,'bcc-csm1-1-m'!$G4,'BNU-ESM'!$G4,CanESM2!$G4,CCSM4!$G4,'CNRM-CM5'!$G4,'CSIRO-Mk3-6-0'!$G4,'GFDL-ESM2M'!$G4,'GFDL-ESM2G'!$G4,'HadGEM2-ES'!$G4,'HadGEM2-CC'!$G4,inmcm4!$G4,'IPSL-CM5A-LR'!$G4,'IPSL-CM5A-MR'!$G4,'IPSL-MC5B-LR'!$G4,MIROC5!$G4,'MIROC-ESM'!$G4,'MIROC-ESM-CHEM'!$G4,'MRI-CGCM3'!$G4,'NorESM1-M'!$G4)</f>
        <v>326.89351271999999</v>
      </c>
      <c r="AR5" s="57">
        <f t="shared" si="12"/>
        <v>-0.23603107485414462</v>
      </c>
      <c r="AS5" s="54">
        <f t="shared" si="13"/>
        <v>0.85798390547156056</v>
      </c>
      <c r="AT5" s="54">
        <f t="shared" si="14"/>
        <v>2.9921839100652679E-2</v>
      </c>
      <c r="AU5" s="57">
        <f t="shared" si="15"/>
        <v>-0.30583144853982597</v>
      </c>
      <c r="AV5" s="54">
        <f t="shared" si="16"/>
        <v>1.5037693469384008</v>
      </c>
      <c r="AW5" s="58">
        <f t="shared" si="17"/>
        <v>6.1490682079189472E-2</v>
      </c>
    </row>
    <row r="6" spans="1:49" ht="12.5" x14ac:dyDescent="0.25">
      <c r="A6" s="6" t="str">
        <f>IF(AND(B6='bcc-csm-1'!C5, B6='bcc-csm1-1-m'!C5,B6='BNU-ESM'!C5, B6=CanESM2!C5, B6=CCSM4!C5, B6='CNRM-CM5'!C5, B6='CSIRO-Mk3-6-0'!C5, B6='GFDL-ESM2M'!C5, B6='GFDL-ESM2G'!C5, B6='HadGEM2-ES'!C5, B6='HadGEM2-CC'!C5, B6=inmcm4!C5, B6='IPSL-CM5A-LR'!C5, B6='IPSL-CM5A-MR'!C5, B6='IPSL-MC5B-LR'!C5, B6=MIROC5!C5, B6='MIROC-ESM'!C5, B6='MIROC-ESM-CHEM'!C5, B6='MRI-CGCM3'!C5, B6='NorESM1-M'!C5), "Yes", "No")</f>
        <v>Yes</v>
      </c>
      <c r="B6" s="6">
        <v>20003</v>
      </c>
      <c r="C6" s="6" t="s">
        <v>79</v>
      </c>
      <c r="D6" s="7" t="s">
        <v>183</v>
      </c>
      <c r="E6" s="9">
        <f>AVERAGE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-3.08628205133</v>
      </c>
      <c r="F6" s="9">
        <f>AVERAGE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14.055950432283998</v>
      </c>
      <c r="G6" s="20">
        <f>AVERAGE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9.4409165680400005</v>
      </c>
      <c r="H6" s="9">
        <f>AVERAGE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-4.0512820513499994</v>
      </c>
      <c r="I6" s="9">
        <f>AVERAGE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24.546953206249999</v>
      </c>
      <c r="J6" s="20">
        <f>AVERAGE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19.017657518700002</v>
      </c>
      <c r="K6" s="9">
        <f>MIN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-5.483333333</v>
      </c>
      <c r="L6" s="9">
        <f>MIN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-1.0026279250000001</v>
      </c>
      <c r="M6" s="9">
        <f>MIN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-19.885556789999999</v>
      </c>
      <c r="N6" s="9">
        <f>MIN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-7.5333333329999999</v>
      </c>
      <c r="O6" s="9">
        <f>MIN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1.4880753520000001</v>
      </c>
      <c r="P6" s="9">
        <f>MIN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-30.600019840000002</v>
      </c>
      <c r="Q6" s="9">
        <f>MAX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0.2884615385</v>
      </c>
      <c r="R6" s="9">
        <f>MAX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36.084109830000003</v>
      </c>
      <c r="S6" s="9">
        <f>MAX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45.48392166</v>
      </c>
      <c r="T6" s="9">
        <f>MAX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-1.0115384620000001</v>
      </c>
      <c r="U6" s="9">
        <f>MAX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62.09057232</v>
      </c>
      <c r="V6" s="9">
        <f>MAX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60.428280700000002</v>
      </c>
      <c r="W6" s="9">
        <f>STDEV('bcc-csm-1'!$H5,'bcc-csm1-1-m'!$H5,'BNU-ESM'!$H5,CanESM2!$H5,CCSM4!$H5,'CNRM-CM5'!$H5,'CSIRO-Mk3-6-0'!$H5,'GFDL-ESM2M'!$H5,'GFDL-ESM2G'!$H5,'HadGEM2-ES'!$H5,'HadGEM2-CC'!$H5,inmcm4!$H5,'IPSL-CM5A-LR'!$H5,'IPSL-CM5A-MR'!$H5,'IPSL-MC5B-LR'!$H5,MIROC5!$H5,'MIROC-ESM'!$H5,'MIROC-ESM-CHEM'!$H5,'MRI-CGCM3'!$H5,'NorESM1-M'!$H5)</f>
        <v>1.4877664216510051</v>
      </c>
      <c r="X6" s="9">
        <f>STDEV('bcc-csm-1'!$I5,'bcc-csm1-1-m'!$I5,'BNU-ESM'!$I5,CanESM2!$I5,CCSM4!$I5,'CNRM-CM5'!$I5,'CSIRO-Mk3-6-0'!$I5,'GFDL-ESM2M'!$I5,'GFDL-ESM2G'!$I5,'HadGEM2-ES'!$I5,'HadGEM2-CC'!$I5,inmcm4!$I5,'IPSL-CM5A-LR'!$I5,'IPSL-CM5A-MR'!$I5,'IPSL-MC5B-LR'!$I5,MIROC5!$I5,'MIROC-ESM'!$I5,'MIROC-ESM-CHEM'!$I5,'MRI-CGCM3'!$I5,'NorESM1-M'!$I5)</f>
        <v>11.168328910499078</v>
      </c>
      <c r="Y6" s="9">
        <f>STDEV('bcc-csm-1'!$J5,'bcc-csm1-1-m'!$J5,'BNU-ESM'!$J5,CanESM2!$J5,CCSM4!$J5,'CNRM-CM5'!$J5,'CSIRO-Mk3-6-0'!$J5,'GFDL-ESM2M'!$J5,'GFDL-ESM2G'!$J5,'HadGEM2-ES'!$J5,'HadGEM2-CC'!$J5,inmcm4!$J5,'IPSL-CM5A-LR'!$J5,'IPSL-CM5A-MR'!$J5,'IPSL-MC5B-LR'!$J5,MIROC5!$J5,'MIROC-ESM'!$J5,'MIROC-ESM-CHEM'!$J5,'MRI-CGCM3'!$J5,'NorESM1-M'!$J5)</f>
        <v>16.862733988217915</v>
      </c>
      <c r="Z6" s="9">
        <f>STDEV('bcc-csm-1'!$K5,'bcc-csm1-1-m'!$K5,'BNU-ESM'!$K5,CanESM2!$K5,CCSM4!$K5,'CNRM-CM5'!$K5,'CSIRO-Mk3-6-0'!$K5,'GFDL-ESM2M'!$K5,'GFDL-ESM2G'!$K5,'HadGEM2-ES'!$K5,'HadGEM2-CC'!$K5,inmcm4!$K5,'IPSL-CM5A-LR'!$K5,'IPSL-CM5A-MR'!$K5,'IPSL-MC5B-LR'!$K5,MIROC5!$K5,'MIROC-ESM'!$K5,'MIROC-ESM-CHEM'!$K5,'MRI-CGCM3'!$K5,'NorESM1-M'!$K5)</f>
        <v>1.7669446297469815</v>
      </c>
      <c r="AA6" s="9">
        <f>STDEV('bcc-csm-1'!$L5,'bcc-csm1-1-m'!$L5,'BNU-ESM'!$L5,CanESM2!$L5,CCSM4!$L5,'CNRM-CM5'!$L5,'CSIRO-Mk3-6-0'!$L5,'GFDL-ESM2M'!$L5,'GFDL-ESM2G'!$L5,'HadGEM2-ES'!$L5,'HadGEM2-CC'!$L5,inmcm4!$L5,'IPSL-CM5A-LR'!$L5,'IPSL-CM5A-MR'!$L5,'IPSL-MC5B-LR'!$L5,MIROC5!$L5,'MIROC-ESM'!$L5,'MIROC-ESM-CHEM'!$L5,'MRI-CGCM3'!$L5,'NorESM1-M'!$L5)</f>
        <v>16.892568959964031</v>
      </c>
      <c r="AB6" s="9">
        <f>STDEV('bcc-csm-1'!$M5,'bcc-csm1-1-m'!$M5,'BNU-ESM'!$M5,CanESM2!$M5,CCSM4!$M5,'CNRM-CM5'!$M5,'CSIRO-Mk3-6-0'!$M5,'GFDL-ESM2M'!$M5,'GFDL-ESM2G'!$M5,'HadGEM2-ES'!$M5,'HadGEM2-CC'!$M5,inmcm4!$M5,'IPSL-CM5A-LR'!$M5,'IPSL-CM5A-MR'!$M5,'IPSL-MC5B-LR'!$M5,MIROC5!$M5,'MIROC-ESM'!$M5,'MIROC-ESM-CHEM'!$M5,'MRI-CGCM3'!$M5,'NorESM1-M'!$M5)</f>
        <v>25.517298682524636</v>
      </c>
      <c r="AC6" s="9">
        <f t="shared" ref="AC6:AH6" si="20">E6-(3*W6)</f>
        <v>-7.5495813162830157</v>
      </c>
      <c r="AD6" s="9">
        <f t="shared" si="20"/>
        <v>-19.449036299213233</v>
      </c>
      <c r="AE6" s="9">
        <f t="shared" si="20"/>
        <v>-41.147285396613746</v>
      </c>
      <c r="AF6" s="9">
        <f t="shared" si="20"/>
        <v>-9.3521159405909451</v>
      </c>
      <c r="AG6" s="9">
        <f t="shared" si="20"/>
        <v>-26.130753673642094</v>
      </c>
      <c r="AH6" s="9">
        <f t="shared" si="20"/>
        <v>-57.5342385288739</v>
      </c>
      <c r="AI6" s="9">
        <f t="shared" ref="AI6:AN6" si="21">E6+(3*W6)</f>
        <v>1.3770172136230152</v>
      </c>
      <c r="AJ6" s="9">
        <f t="shared" si="21"/>
        <v>47.560937163781233</v>
      </c>
      <c r="AK6" s="9">
        <f t="shared" si="21"/>
        <v>60.029118532693751</v>
      </c>
      <c r="AL6" s="9">
        <f t="shared" si="21"/>
        <v>1.2495518378909454</v>
      </c>
      <c r="AM6" s="9">
        <f t="shared" si="21"/>
        <v>75.224660086142094</v>
      </c>
      <c r="AN6" s="9">
        <f t="shared" si="21"/>
        <v>95.56955356627391</v>
      </c>
      <c r="AO6" s="60">
        <f>AVERAGE('bcc-csm-1'!$E5,'bcc-csm1-1-m'!$E5,'BNU-ESM'!$E5,CanESM2!$E5,CCSM4!$E5,'CNRM-CM5'!$E5,'CSIRO-Mk3-6-0'!$E5,'GFDL-ESM2M'!$E5,'GFDL-ESM2G'!$E5,'HadGEM2-ES'!$E5,'HadGEM2-CC'!$E5,inmcm4!$E5,'IPSL-CM5A-LR'!$E5,'IPSL-CM5A-MR'!$E5,'IPSL-MC5B-LR'!$E5,MIROC5!$E5,'MIROC-ESM'!$E5,'MIROC-ESM-CHEM'!$E5,'MRI-CGCM3'!$E5,'NorESM1-M'!$E5)</f>
        <v>13.751282049500002</v>
      </c>
      <c r="AP6" s="61">
        <f>AVERAGE('bcc-csm-1'!$F5,'bcc-csm1-1-m'!$F5,'BNU-ESM'!$F5,CanESM2!$F5,CCSM4!$F5,'CNRM-CM5'!$F5,'CSIRO-Mk3-6-0'!$F5,'GFDL-ESM2M'!$F5,'GFDL-ESM2G'!$F5,'HadGEM2-ES'!$F5,'HadGEM2-CC'!$F5,inmcm4!$F5,'IPSL-CM5A-LR'!$F5,'IPSL-CM5A-MR'!$F5,'IPSL-MC5B-LR'!$F5,MIROC5!$F5,'MIROC-ESM'!$F5,'MIROC-ESM-CHEM'!$F5,'MRI-CGCM3'!$F5,'NorESM1-M'!$F5)</f>
        <v>16.639175501000004</v>
      </c>
      <c r="AQ6" s="9">
        <f>AVERAGE('bcc-csm-1'!$G5,'bcc-csm1-1-m'!$G5,'BNU-ESM'!$G5,CanESM2!$G5,CCSM4!$G5,'CNRM-CM5'!$G5,'CSIRO-Mk3-6-0'!$G5,'GFDL-ESM2M'!$G5,'GFDL-ESM2G'!$G5,'HadGEM2-ES'!$G5,'HadGEM2-CC'!$G5,inmcm4!$G5,'IPSL-CM5A-LR'!$G5,'IPSL-CM5A-MR'!$G5,'IPSL-MC5B-LR'!$G5,MIROC5!$G5,'MIROC-ESM'!$G5,'MIROC-ESM-CHEM'!$G5,'MRI-CGCM3'!$G5,'NorESM1-M'!$G5)</f>
        <v>303.38017532499998</v>
      </c>
      <c r="AR6" s="57">
        <f t="shared" si="12"/>
        <v>-0.22443595006054126</v>
      </c>
      <c r="AS6" s="54">
        <f t="shared" si="13"/>
        <v>0.84475041635562076</v>
      </c>
      <c r="AT6" s="54">
        <f t="shared" si="14"/>
        <v>3.1119095233979262E-2</v>
      </c>
      <c r="AU6" s="57">
        <f t="shared" si="15"/>
        <v>-0.29461122510372073</v>
      </c>
      <c r="AV6" s="54">
        <f t="shared" si="16"/>
        <v>1.4752505738505337</v>
      </c>
      <c r="AW6" s="58">
        <f t="shared" si="17"/>
        <v>6.2685894021674585E-2</v>
      </c>
    </row>
    <row r="7" spans="1:49" ht="12.5" x14ac:dyDescent="0.25">
      <c r="A7" s="6" t="str">
        <f>IF(AND(B7='bcc-csm-1'!C6, B7='bcc-csm1-1-m'!C6,B7='BNU-ESM'!C6, B7=CanESM2!C6, B7=CCSM4!C6, B7='CNRM-CM5'!C6, B7='CSIRO-Mk3-6-0'!C6, B7='GFDL-ESM2M'!C6, B7='GFDL-ESM2G'!C6, B7='HadGEM2-ES'!C6, B7='HadGEM2-CC'!C6, B7=inmcm4!C6, B7='IPSL-CM5A-LR'!C6, B7='IPSL-CM5A-MR'!C6, B7='IPSL-MC5B-LR'!C6, B7=MIROC5!C6, B7='MIROC-ESM'!C6, B7='MIROC-ESM-CHEM'!C6, B7='MRI-CGCM3'!C6, B7='NorESM1-M'!C6), "Yes", "No")</f>
        <v>Yes</v>
      </c>
      <c r="B7" s="6">
        <v>20005</v>
      </c>
      <c r="C7" s="6" t="s">
        <v>80</v>
      </c>
      <c r="D7" s="7" t="s">
        <v>183</v>
      </c>
      <c r="E7" s="9">
        <f>AVERAGE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-3.1642948718349997</v>
      </c>
      <c r="F7" s="9">
        <f>AVERAGE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14.614788433099999</v>
      </c>
      <c r="G7" s="20">
        <f>AVERAGE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13.062512505849998</v>
      </c>
      <c r="H7" s="9">
        <f>AVERAGE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-4.1867948718000001</v>
      </c>
      <c r="I7" s="9">
        <f>AVERAGE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24.526065679349998</v>
      </c>
      <c r="J7" s="20">
        <f>AVERAGE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22.43519834912</v>
      </c>
      <c r="K7" s="9">
        <f>MIN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-5.2</v>
      </c>
      <c r="L7" s="9">
        <f>MIN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-2.0679957830000002</v>
      </c>
      <c r="M7" s="9">
        <f>MIN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-16.786781420000001</v>
      </c>
      <c r="N7" s="9">
        <f>MIN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-7.75</v>
      </c>
      <c r="O7" s="9">
        <f>MIN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2.1517930060000001</v>
      </c>
      <c r="P7" s="9">
        <f>MIN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-29.023294759999999</v>
      </c>
      <c r="Q7" s="9">
        <f>MAX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0.29358974360000001</v>
      </c>
      <c r="R7" s="9">
        <f>MAX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39.388968490000003</v>
      </c>
      <c r="S7" s="9">
        <f>MAX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59.566925310000002</v>
      </c>
      <c r="T7" s="9">
        <f>MAX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-1.001282051</v>
      </c>
      <c r="U7" s="9">
        <f>MAX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64.616067720000004</v>
      </c>
      <c r="V7" s="9">
        <f>MAX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64.686266579999995</v>
      </c>
      <c r="W7" s="9">
        <f>STDEV('bcc-csm-1'!$H6,'bcc-csm1-1-m'!$H6,'BNU-ESM'!$H6,CanESM2!$H6,CCSM4!$H6,'CNRM-CM5'!$H6,'CSIRO-Mk3-6-0'!$H6,'GFDL-ESM2M'!$H6,'GFDL-ESM2G'!$H6,'HadGEM2-ES'!$H6,'HadGEM2-CC'!$H6,inmcm4!$H6,'IPSL-CM5A-LR'!$H6,'IPSL-CM5A-MR'!$H6,'IPSL-MC5B-LR'!$H6,MIROC5!$H6,'MIROC-ESM'!$H6,'MIROC-ESM-CHEM'!$H6,'MRI-CGCM3'!$H6,'NorESM1-M'!$H6)</f>
        <v>1.6323311167269994</v>
      </c>
      <c r="X7" s="9">
        <f>STDEV('bcc-csm-1'!$I6,'bcc-csm1-1-m'!$I6,'BNU-ESM'!$I6,CanESM2!$I6,CCSM4!$I6,'CNRM-CM5'!$I6,'CSIRO-Mk3-6-0'!$I6,'GFDL-ESM2M'!$I6,'GFDL-ESM2G'!$I6,'HadGEM2-ES'!$I6,'HadGEM2-CC'!$I6,inmcm4!$I6,'IPSL-CM5A-LR'!$I6,'IPSL-CM5A-MR'!$I6,'IPSL-MC5B-LR'!$I6,MIROC5!$I6,'MIROC-ESM'!$I6,'MIROC-ESM-CHEM'!$I6,'MRI-CGCM3'!$I6,'NorESM1-M'!$I6)</f>
        <v>11.248698559988361</v>
      </c>
      <c r="Y7" s="9">
        <f>STDEV('bcc-csm-1'!$J6,'bcc-csm1-1-m'!$J6,'BNU-ESM'!$J6,CanESM2!$J6,CCSM4!$J6,'CNRM-CM5'!$J6,'CSIRO-Mk3-6-0'!$J6,'GFDL-ESM2M'!$J6,'GFDL-ESM2G'!$J6,'HadGEM2-ES'!$J6,'HadGEM2-CC'!$J6,inmcm4!$J6,'IPSL-CM5A-LR'!$J6,'IPSL-CM5A-MR'!$J6,'IPSL-MC5B-LR'!$J6,MIROC5!$J6,'MIROC-ESM'!$J6,'MIROC-ESM-CHEM'!$J6,'MRI-CGCM3'!$J6,'NorESM1-M'!$J6)</f>
        <v>20.032416261250379</v>
      </c>
      <c r="Z7" s="9">
        <f>STDEV('bcc-csm-1'!$K6,'bcc-csm1-1-m'!$K6,'BNU-ESM'!$K6,CanESM2!$K6,CCSM4!$K6,'CNRM-CM5'!$K6,'CSIRO-Mk3-6-0'!$K6,'GFDL-ESM2M'!$K6,'GFDL-ESM2G'!$K6,'HadGEM2-ES'!$K6,'HadGEM2-CC'!$K6,inmcm4!$K6,'IPSL-CM5A-LR'!$K6,'IPSL-CM5A-MR'!$K6,'IPSL-MC5B-LR'!$K6,MIROC5!$K6,'MIROC-ESM'!$K6,'MIROC-ESM-CHEM'!$K6,'MRI-CGCM3'!$K6,'NorESM1-M'!$K6)</f>
        <v>1.8339186847959879</v>
      </c>
      <c r="AA7" s="9">
        <f>STDEV('bcc-csm-1'!$L6,'bcc-csm1-1-m'!$L6,'BNU-ESM'!$L6,CanESM2!$L6,CCSM4!$L6,'CNRM-CM5'!$L6,'CSIRO-Mk3-6-0'!$L6,'GFDL-ESM2M'!$L6,'GFDL-ESM2G'!$L6,'HadGEM2-ES'!$L6,'HadGEM2-CC'!$L6,inmcm4!$L6,'IPSL-CM5A-LR'!$L6,'IPSL-CM5A-MR'!$L6,'IPSL-MC5B-LR'!$L6,MIROC5!$L6,'MIROC-ESM'!$L6,'MIROC-ESM-CHEM'!$L6,'MRI-CGCM3'!$L6,'NorESM1-M'!$L6)</f>
        <v>17.953788981831124</v>
      </c>
      <c r="AB7" s="9">
        <f>STDEV('bcc-csm-1'!$M6,'bcc-csm1-1-m'!$M6,'BNU-ESM'!$M6,CanESM2!$M6,CCSM4!$M6,'CNRM-CM5'!$M6,'CSIRO-Mk3-6-0'!$M6,'GFDL-ESM2M'!$M6,'GFDL-ESM2G'!$M6,'HadGEM2-ES'!$M6,'HadGEM2-CC'!$M6,inmcm4!$M6,'IPSL-CM5A-LR'!$M6,'IPSL-CM5A-MR'!$M6,'IPSL-MC5B-LR'!$M6,MIROC5!$M6,'MIROC-ESM'!$M6,'MIROC-ESM-CHEM'!$M6,'MRI-CGCM3'!$M6,'NorESM1-M'!$M6)</f>
        <v>26.454560096267031</v>
      </c>
      <c r="AC7" s="9">
        <f t="shared" ref="AC7:AH7" si="22">E7-(3*W7)</f>
        <v>-8.0612882220159978</v>
      </c>
      <c r="AD7" s="9">
        <f t="shared" si="22"/>
        <v>-19.131307246865081</v>
      </c>
      <c r="AE7" s="9">
        <f t="shared" si="22"/>
        <v>-47.034736277901146</v>
      </c>
      <c r="AF7" s="9">
        <f t="shared" si="22"/>
        <v>-9.6885509261879648</v>
      </c>
      <c r="AG7" s="9">
        <f t="shared" si="22"/>
        <v>-29.335301266143375</v>
      </c>
      <c r="AH7" s="9">
        <f t="shared" si="22"/>
        <v>-56.928481939681092</v>
      </c>
      <c r="AI7" s="9">
        <f t="shared" ref="AI7:AN7" si="23">E7+(3*W7)</f>
        <v>1.7326984783459984</v>
      </c>
      <c r="AJ7" s="9">
        <f t="shared" si="23"/>
        <v>48.360884113065083</v>
      </c>
      <c r="AK7" s="9">
        <f t="shared" si="23"/>
        <v>73.159761289601136</v>
      </c>
      <c r="AL7" s="9">
        <f t="shared" si="23"/>
        <v>1.3149611825879637</v>
      </c>
      <c r="AM7" s="9">
        <f t="shared" si="23"/>
        <v>78.38743262484337</v>
      </c>
      <c r="AN7" s="9">
        <f t="shared" si="23"/>
        <v>101.79887863792109</v>
      </c>
      <c r="AO7" s="60">
        <f>AVERAGE('bcc-csm-1'!$E6,'bcc-csm1-1-m'!$E6,'BNU-ESM'!$E6,CanESM2!$E6,CCSM4!$E6,'CNRM-CM5'!$E6,'CSIRO-Mk3-6-0'!$E6,'GFDL-ESM2M'!$E6,'GFDL-ESM2G'!$E6,'HadGEM2-ES'!$E6,'HadGEM2-CC'!$E6,inmcm4!$E6,'IPSL-CM5A-LR'!$E6,'IPSL-CM5A-MR'!$E6,'IPSL-MC5B-LR'!$E6,MIROC5!$E6,'MIROC-ESM'!$E6,'MIROC-ESM-CHEM'!$E6,'MRI-CGCM3'!$E6,'NorESM1-M'!$E6)</f>
        <v>15.621794871500001</v>
      </c>
      <c r="AP7" s="61">
        <f>AVERAGE('bcc-csm-1'!$F6,'bcc-csm1-1-m'!$F6,'BNU-ESM'!$F6,CanESM2!$F6,CCSM4!$F6,'CNRM-CM5'!$F6,'CSIRO-Mk3-6-0'!$F6,'GFDL-ESM2M'!$F6,'GFDL-ESM2G'!$F6,'HadGEM2-ES'!$F6,'HadGEM2-CC'!$F6,inmcm4!$F6,'IPSL-CM5A-LR'!$F6,'IPSL-CM5A-MR'!$F6,'IPSL-MC5B-LR'!$F6,MIROC5!$F6,'MIROC-ESM'!$F6,'MIROC-ESM-CHEM'!$F6,'MRI-CGCM3'!$F6,'NorESM1-M'!$F6)</f>
        <v>18.753961490499997</v>
      </c>
      <c r="AQ7" s="9">
        <f>AVERAGE('bcc-csm-1'!$G6,'bcc-csm1-1-m'!$G6,'BNU-ESM'!$G6,CanESM2!$G6,CCSM4!$G6,'CNRM-CM5'!$G6,'CSIRO-Mk3-6-0'!$G6,'GFDL-ESM2M'!$G6,'GFDL-ESM2G'!$G6,'HadGEM2-ES'!$G6,'HadGEM2-CC'!$G6,inmcm4!$G6,'IPSL-CM5A-LR'!$G6,'IPSL-CM5A-MR'!$G6,'IPSL-MC5B-LR'!$G6,MIROC5!$G6,'MIROC-ESM'!$G6,'MIROC-ESM-CHEM'!$G6,'MRI-CGCM3'!$G6,'NorESM1-M'!$G6)</f>
        <v>268.93360533999999</v>
      </c>
      <c r="AR7" s="57">
        <f t="shared" si="12"/>
        <v>-0.2025564218365111</v>
      </c>
      <c r="AS7" s="54">
        <f t="shared" si="13"/>
        <v>0.77929073494702783</v>
      </c>
      <c r="AT7" s="54">
        <f t="shared" si="14"/>
        <v>4.8571514479700983E-2</v>
      </c>
      <c r="AU7" s="57">
        <f t="shared" si="15"/>
        <v>-0.26800984817937157</v>
      </c>
      <c r="AV7" s="54">
        <f t="shared" si="16"/>
        <v>1.3077805290244366</v>
      </c>
      <c r="AW7" s="58">
        <f t="shared" si="17"/>
        <v>8.3422814790127267E-2</v>
      </c>
    </row>
    <row r="8" spans="1:49" ht="12.5" x14ac:dyDescent="0.25">
      <c r="A8" s="6" t="str">
        <f>IF(AND(B8='bcc-csm-1'!C7, B8='bcc-csm1-1-m'!C7,B8='BNU-ESM'!C7, B8=CanESM2!C7, B8=CCSM4!C7, B8='CNRM-CM5'!C7, B8='CSIRO-Mk3-6-0'!C7, B8='GFDL-ESM2M'!C7, B8='GFDL-ESM2G'!C7, B8='HadGEM2-ES'!C7, B8='HadGEM2-CC'!C7, B8=inmcm4!C7, B8='IPSL-CM5A-LR'!C7, B8='IPSL-CM5A-MR'!C7, B8='IPSL-MC5B-LR'!C7, B8=MIROC5!C7, B8='MIROC-ESM'!C7, B8='MIROC-ESM-CHEM'!C7, B8='MRI-CGCM3'!C7, B8='NorESM1-M'!C7), "Yes", "No")</f>
        <v>Yes</v>
      </c>
      <c r="B8" s="6">
        <v>20007</v>
      </c>
      <c r="C8" s="6" t="s">
        <v>81</v>
      </c>
      <c r="D8" s="7" t="s">
        <v>183</v>
      </c>
      <c r="E8" s="9">
        <f>AVERAGE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-3.0096794872700001</v>
      </c>
      <c r="F8" s="9">
        <f>AVERAGE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24.11485578325</v>
      </c>
      <c r="G8" s="20">
        <f>AVERAGE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10.458374951470001</v>
      </c>
      <c r="H8" s="9">
        <f>AVERAGE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-3.8946794872499999</v>
      </c>
      <c r="I8" s="9">
        <f>AVERAGE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39.427183949449997</v>
      </c>
      <c r="J8" s="20">
        <f>AVERAGE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12.863841459200003</v>
      </c>
      <c r="K8" s="9">
        <f>MIN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-5.0320512820000003</v>
      </c>
      <c r="L8" s="9">
        <f>MIN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2.79085421</v>
      </c>
      <c r="M8" s="9">
        <f>MIN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-5.6625964379999996</v>
      </c>
      <c r="N8" s="9">
        <f>MIN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-6.3282051279999996</v>
      </c>
      <c r="O8" s="9">
        <f>MIN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5.5564317289999998</v>
      </c>
      <c r="P8" s="9">
        <f>MIN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-40.876572899999999</v>
      </c>
      <c r="Q8" s="9">
        <f>MAX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-0.37692307689999999</v>
      </c>
      <c r="R8" s="9">
        <f>MAX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41.33487598</v>
      </c>
      <c r="S8" s="9">
        <f>MAX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30.630655229999999</v>
      </c>
      <c r="T8" s="9">
        <f>MAX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-1.6692307689999999</v>
      </c>
      <c r="U8" s="9">
        <f>MAX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75.656091970000006</v>
      </c>
      <c r="V8" s="9">
        <f>MAX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57.693764659999999</v>
      </c>
      <c r="W8" s="9">
        <f>STDEV('bcc-csm-1'!$H7,'bcc-csm1-1-m'!$H7,'BNU-ESM'!$H7,CanESM2!$H7,CCSM4!$H7,'CNRM-CM5'!$H7,'CSIRO-Mk3-6-0'!$H7,'GFDL-ESM2M'!$H7,'GFDL-ESM2G'!$H7,'HadGEM2-ES'!$H7,'HadGEM2-CC'!$H7,inmcm4!$H7,'IPSL-CM5A-LR'!$H7,'IPSL-CM5A-MR'!$H7,'IPSL-MC5B-LR'!$H7,MIROC5!$H7,'MIROC-ESM'!$H7,'MIROC-ESM-CHEM'!$H7,'MRI-CGCM3'!$H7,'NorESM1-M'!$H7)</f>
        <v>1.2927821807621587</v>
      </c>
      <c r="X8" s="9">
        <f>STDEV('bcc-csm-1'!$I7,'bcc-csm1-1-m'!$I7,'BNU-ESM'!$I7,CanESM2!$I7,CCSM4!$I7,'CNRM-CM5'!$I7,'CSIRO-Mk3-6-0'!$I7,'GFDL-ESM2M'!$I7,'GFDL-ESM2G'!$I7,'HadGEM2-ES'!$I7,'HadGEM2-CC'!$I7,inmcm4!$I7,'IPSL-CM5A-LR'!$I7,'IPSL-CM5A-MR'!$I7,'IPSL-MC5B-LR'!$I7,MIROC5!$I7,'MIROC-ESM'!$I7,'MIROC-ESM-CHEM'!$I7,'MRI-CGCM3'!$I7,'NorESM1-M'!$I7)</f>
        <v>11.849497833333443</v>
      </c>
      <c r="Y8" s="9">
        <f>STDEV('bcc-csm-1'!$J7,'bcc-csm1-1-m'!$J7,'BNU-ESM'!$J7,CanESM2!$J7,CCSM4!$J7,'CNRM-CM5'!$J7,'CSIRO-Mk3-6-0'!$J7,'GFDL-ESM2M'!$J7,'GFDL-ESM2G'!$J7,'HadGEM2-ES'!$J7,'HadGEM2-CC'!$J7,inmcm4!$J7,'IPSL-CM5A-LR'!$J7,'IPSL-CM5A-MR'!$J7,'IPSL-MC5B-LR'!$J7,MIROC5!$J7,'MIROC-ESM'!$J7,'MIROC-ESM-CHEM'!$J7,'MRI-CGCM3'!$J7,'NorESM1-M'!$J7)</f>
        <v>9.8955381741938506</v>
      </c>
      <c r="Z8" s="9">
        <f>STDEV('bcc-csm-1'!$K7,'bcc-csm1-1-m'!$K7,'BNU-ESM'!$K7,CanESM2!$K7,CCSM4!$K7,'CNRM-CM5'!$K7,'CSIRO-Mk3-6-0'!$K7,'GFDL-ESM2M'!$K7,'GFDL-ESM2G'!$K7,'HadGEM2-ES'!$K7,'HadGEM2-CC'!$K7,inmcm4!$K7,'IPSL-CM5A-LR'!$K7,'IPSL-CM5A-MR'!$K7,'IPSL-MC5B-LR'!$K7,MIROC5!$K7,'MIROC-ESM'!$K7,'MIROC-ESM-CHEM'!$K7,'MRI-CGCM3'!$K7,'NorESM1-M'!$K7)</f>
        <v>1.3216196424678617</v>
      </c>
      <c r="AA8" s="9">
        <f>STDEV('bcc-csm-1'!$L7,'bcc-csm1-1-m'!$L7,'BNU-ESM'!$L7,CanESM2!$L7,CCSM4!$L7,'CNRM-CM5'!$L7,'CSIRO-Mk3-6-0'!$L7,'GFDL-ESM2M'!$L7,'GFDL-ESM2G'!$L7,'HadGEM2-ES'!$L7,'HadGEM2-CC'!$L7,inmcm4!$L7,'IPSL-CM5A-LR'!$L7,'IPSL-CM5A-MR'!$L7,'IPSL-MC5B-LR'!$L7,MIROC5!$L7,'MIROC-ESM'!$L7,'MIROC-ESM-CHEM'!$L7,'MRI-CGCM3'!$L7,'NorESM1-M'!$L7)</f>
        <v>19.734849831554069</v>
      </c>
      <c r="AB8" s="9">
        <f>STDEV('bcc-csm-1'!$M7,'bcc-csm1-1-m'!$M7,'BNU-ESM'!$M7,CanESM2!$M7,CCSM4!$M7,'CNRM-CM5'!$M7,'CSIRO-Mk3-6-0'!$M7,'GFDL-ESM2M'!$M7,'GFDL-ESM2G'!$M7,'HadGEM2-ES'!$M7,'HadGEM2-CC'!$M7,inmcm4!$M7,'IPSL-CM5A-LR'!$M7,'IPSL-CM5A-MR'!$M7,'IPSL-MC5B-LR'!$M7,MIROC5!$M7,'MIROC-ESM'!$M7,'MIROC-ESM-CHEM'!$M7,'MRI-CGCM3'!$M7,'NorESM1-M'!$M7)</f>
        <v>27.122877223063075</v>
      </c>
      <c r="AC8" s="9">
        <f t="shared" ref="AC8:AH8" si="24">E8-(3*W8)</f>
        <v>-6.8880260295564764</v>
      </c>
      <c r="AD8" s="9">
        <f t="shared" si="24"/>
        <v>-11.433637716750326</v>
      </c>
      <c r="AE8" s="9">
        <f t="shared" si="24"/>
        <v>-19.228239571111551</v>
      </c>
      <c r="AF8" s="9">
        <f t="shared" si="24"/>
        <v>-7.8595384146535849</v>
      </c>
      <c r="AG8" s="9">
        <f t="shared" si="24"/>
        <v>-19.777365545212206</v>
      </c>
      <c r="AH8" s="9">
        <f t="shared" si="24"/>
        <v>-68.504790209989224</v>
      </c>
      <c r="AI8" s="9">
        <f t="shared" ref="AI8:AN8" si="25">E8+(3*W8)</f>
        <v>0.86866705501647568</v>
      </c>
      <c r="AJ8" s="9">
        <f t="shared" si="25"/>
        <v>59.663349283250326</v>
      </c>
      <c r="AK8" s="9">
        <f t="shared" si="25"/>
        <v>40.144989474051549</v>
      </c>
      <c r="AL8" s="9">
        <f t="shared" si="25"/>
        <v>7.0179440153585126E-2</v>
      </c>
      <c r="AM8" s="9">
        <f t="shared" si="25"/>
        <v>98.6317334441122</v>
      </c>
      <c r="AN8" s="9">
        <f t="shared" si="25"/>
        <v>94.232473128389231</v>
      </c>
      <c r="AO8" s="60">
        <f>AVERAGE('bcc-csm-1'!$E7,'bcc-csm1-1-m'!$E7,'BNU-ESM'!$E7,CanESM2!$E7,CCSM4!$E7,'CNRM-CM5'!$E7,'CSIRO-Mk3-6-0'!$E7,'GFDL-ESM2M'!$E7,'GFDL-ESM2G'!$E7,'HadGEM2-ES'!$E7,'HadGEM2-CC'!$E7,inmcm4!$E7,'IPSL-CM5A-LR'!$E7,'IPSL-CM5A-MR'!$E7,'IPSL-MC5B-LR'!$E7,MIROC5!$E7,'MIROC-ESM'!$E7,'MIROC-ESM-CHEM'!$E7,'MRI-CGCM3'!$E7,'NorESM1-M'!$E7)</f>
        <v>14.587179487000004</v>
      </c>
      <c r="AP8" s="61">
        <f>AVERAGE('bcc-csm-1'!$F7,'bcc-csm1-1-m'!$F7,'BNU-ESM'!$F7,CanESM2!$F7,CCSM4!$F7,'CNRM-CM5'!$F7,'CSIRO-Mk3-6-0'!$F7,'GFDL-ESM2M'!$F7,'GFDL-ESM2G'!$F7,'HadGEM2-ES'!$F7,'HadGEM2-CC'!$F7,inmcm4!$F7,'IPSL-CM5A-LR'!$F7,'IPSL-CM5A-MR'!$F7,'IPSL-MC5B-LR'!$F7,MIROC5!$F7,'MIROC-ESM'!$F7,'MIROC-ESM-CHEM'!$F7,'MRI-CGCM3'!$F7,'NorESM1-M'!$F7)</f>
        <v>49.067424018499992</v>
      </c>
      <c r="AQ8" s="9">
        <f>AVERAGE('bcc-csm-1'!$G7,'bcc-csm1-1-m'!$G7,'BNU-ESM'!$G7,CanESM2!$G7,CCSM4!$G7,'CNRM-CM5'!$G7,'CSIRO-Mk3-6-0'!$G7,'GFDL-ESM2M'!$G7,'GFDL-ESM2G'!$G7,'HadGEM2-ES'!$G7,'HadGEM2-CC'!$G7,inmcm4!$G7,'IPSL-CM5A-LR'!$G7,'IPSL-CM5A-MR'!$G7,'IPSL-MC5B-LR'!$G7,MIROC5!$G7,'MIROC-ESM'!$G7,'MIROC-ESM-CHEM'!$G7,'MRI-CGCM3'!$G7,'NorESM1-M'!$G7)</f>
        <v>227.919314915</v>
      </c>
      <c r="AR8" s="57">
        <f t="shared" si="12"/>
        <v>-0.20632360696954516</v>
      </c>
      <c r="AS8" s="54">
        <f t="shared" si="13"/>
        <v>0.49146365976249184</v>
      </c>
      <c r="AT8" s="54">
        <f t="shared" si="14"/>
        <v>4.5886303911409777E-2</v>
      </c>
      <c r="AU8" s="57">
        <f t="shared" si="15"/>
        <v>-0.2669933204510791</v>
      </c>
      <c r="AV8" s="54">
        <f t="shared" si="16"/>
        <v>0.80353074851829775</v>
      </c>
      <c r="AW8" s="58">
        <f t="shared" si="17"/>
        <v>5.6440330491504993E-2</v>
      </c>
    </row>
    <row r="9" spans="1:49" ht="12.5" x14ac:dyDescent="0.25">
      <c r="A9" s="6" t="str">
        <f>IF(AND(B9='bcc-csm-1'!C8, B9='bcc-csm1-1-m'!C8,B9='BNU-ESM'!C8, B9=CanESM2!C8, B9=CCSM4!C8, B9='CNRM-CM5'!C8, B9='CSIRO-Mk3-6-0'!C8, B9='GFDL-ESM2M'!C8, B9='GFDL-ESM2G'!C8, B9='HadGEM2-ES'!C8, B9='HadGEM2-CC'!C8, B9=inmcm4!C8, B9='IPSL-CM5A-LR'!C8, B9='IPSL-CM5A-MR'!C8, B9='IPSL-MC5B-LR'!C8, B9=MIROC5!C8, B9='MIROC-ESM'!C8, B9='MIROC-ESM-CHEM'!C8, B9='MRI-CGCM3'!C8, B9='NorESM1-M'!C8), "Yes", "No")</f>
        <v>Yes</v>
      </c>
      <c r="B9" s="6">
        <v>20009</v>
      </c>
      <c r="C9" s="6" t="s">
        <v>82</v>
      </c>
      <c r="D9" s="7" t="s">
        <v>183</v>
      </c>
      <c r="E9" s="9">
        <f>AVERAGE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-3.5617948717700001</v>
      </c>
      <c r="F9" s="9">
        <f>AVERAGE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18.886970258919998</v>
      </c>
      <c r="G9" s="20">
        <f>AVERAGE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12.345994160700002</v>
      </c>
      <c r="H9" s="9">
        <f>AVERAGE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-4.7217948718000002</v>
      </c>
      <c r="I9" s="9">
        <f>AVERAGE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30.77951471275</v>
      </c>
      <c r="J9" s="20">
        <f>AVERAGE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10.407186063759999</v>
      </c>
      <c r="K9" s="9">
        <f>MIN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-5.6628205129999998</v>
      </c>
      <c r="L9" s="9">
        <f>MIN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0.87233259740000002</v>
      </c>
      <c r="M9" s="9">
        <f>MIN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-14.959023180000001</v>
      </c>
      <c r="N9" s="9">
        <f>MIN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-7.5910256409999999</v>
      </c>
      <c r="O9" s="9">
        <f>MIN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1.9737538729999999</v>
      </c>
      <c r="P9" s="9">
        <f>MIN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-24.082013190000001</v>
      </c>
      <c r="Q9" s="9">
        <f>MAX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-0.64487179490000002</v>
      </c>
      <c r="R9" s="9">
        <f>MAX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34.766510670000002</v>
      </c>
      <c r="S9" s="9">
        <f>MAX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34.022839650000002</v>
      </c>
      <c r="T9" s="9">
        <f>MAX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-2.1794871790000001</v>
      </c>
      <c r="U9" s="9">
        <f>MAX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67.389238610000007</v>
      </c>
      <c r="V9" s="9">
        <f>MAX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64.992527089999996</v>
      </c>
      <c r="W9" s="9">
        <f>STDEV('bcc-csm-1'!$H8,'bcc-csm1-1-m'!$H8,'BNU-ESM'!$H8,CanESM2!$H8,CCSM4!$H8,'CNRM-CM5'!$H8,'CSIRO-Mk3-6-0'!$H8,'GFDL-ESM2M'!$H8,'GFDL-ESM2G'!$H8,'HadGEM2-ES'!$H8,'HadGEM2-CC'!$H8,inmcm4!$H8,'IPSL-CM5A-LR'!$H8,'IPSL-CM5A-MR'!$H8,'IPSL-MC5B-LR'!$H8,MIROC5!$H8,'MIROC-ESM'!$H8,'MIROC-ESM-CHEM'!$H8,'MRI-CGCM3'!$H8,'NorESM1-M'!$H8)</f>
        <v>1.3897614920469921</v>
      </c>
      <c r="X9" s="9">
        <f>STDEV('bcc-csm-1'!$I8,'bcc-csm1-1-m'!$I8,'BNU-ESM'!$I8,CanESM2!$I8,CCSM4!$I8,'CNRM-CM5'!$I8,'CSIRO-Mk3-6-0'!$I8,'GFDL-ESM2M'!$I8,'GFDL-ESM2G'!$I8,'HadGEM2-ES'!$I8,'HadGEM2-CC'!$I8,inmcm4!$I8,'IPSL-CM5A-LR'!$I8,'IPSL-CM5A-MR'!$I8,'IPSL-MC5B-LR'!$I8,MIROC5!$I8,'MIROC-ESM'!$I8,'MIROC-ESM-CHEM'!$I8,'MRI-CGCM3'!$I8,'NorESM1-M'!$I8)</f>
        <v>10.43321243699547</v>
      </c>
      <c r="Y9" s="9">
        <f>STDEV('bcc-csm-1'!$J8,'bcc-csm1-1-m'!$J8,'BNU-ESM'!$J8,CanESM2!$J8,CCSM4!$J8,'CNRM-CM5'!$J8,'CSIRO-Mk3-6-0'!$J8,'GFDL-ESM2M'!$J8,'GFDL-ESM2G'!$J8,'HadGEM2-ES'!$J8,'HadGEM2-CC'!$J8,inmcm4!$J8,'IPSL-CM5A-LR'!$J8,'IPSL-CM5A-MR'!$J8,'IPSL-MC5B-LR'!$J8,MIROC5!$J8,'MIROC-ESM'!$J8,'MIROC-ESM-CHEM'!$J8,'MRI-CGCM3'!$J8,'NorESM1-M'!$J8)</f>
        <v>10.844230106489503</v>
      </c>
      <c r="Z9" s="9">
        <f>STDEV('bcc-csm-1'!$K8,'bcc-csm1-1-m'!$K8,'BNU-ESM'!$K8,CanESM2!$K8,CCSM4!$K8,'CNRM-CM5'!$K8,'CSIRO-Mk3-6-0'!$K8,'GFDL-ESM2M'!$K8,'GFDL-ESM2G'!$K8,'HadGEM2-ES'!$K8,'HadGEM2-CC'!$K8,inmcm4!$K8,'IPSL-CM5A-LR'!$K8,'IPSL-CM5A-MR'!$K8,'IPSL-MC5B-LR'!$K8,MIROC5!$K8,'MIROC-ESM'!$K8,'MIROC-ESM-CHEM'!$K8,'MRI-CGCM3'!$K8,'NorESM1-M'!$K8)</f>
        <v>1.4960441858773901</v>
      </c>
      <c r="AA9" s="9">
        <f>STDEV('bcc-csm-1'!$L8,'bcc-csm1-1-m'!$L8,'BNU-ESM'!$L8,CanESM2!$L8,CCSM4!$L8,'CNRM-CM5'!$L8,'CSIRO-Mk3-6-0'!$L8,'GFDL-ESM2M'!$L8,'GFDL-ESM2G'!$L8,'HadGEM2-ES'!$L8,'HadGEM2-CC'!$L8,inmcm4!$L8,'IPSL-CM5A-LR'!$L8,'IPSL-CM5A-MR'!$L8,'IPSL-MC5B-LR'!$L8,MIROC5!$L8,'MIROC-ESM'!$L8,'MIROC-ESM-CHEM'!$L8,'MRI-CGCM3'!$L8,'NorESM1-M'!$L8)</f>
        <v>17.341208698940694</v>
      </c>
      <c r="AB9" s="9">
        <f>STDEV('bcc-csm-1'!$M8,'bcc-csm1-1-m'!$M8,'BNU-ESM'!$M8,CanESM2!$M8,CCSM4!$M8,'CNRM-CM5'!$M8,'CSIRO-Mk3-6-0'!$M8,'GFDL-ESM2M'!$M8,'GFDL-ESM2G'!$M8,'HadGEM2-ES'!$M8,'HadGEM2-CC'!$M8,inmcm4!$M8,'IPSL-CM5A-LR'!$M8,'IPSL-CM5A-MR'!$M8,'IPSL-MC5B-LR'!$M8,MIROC5!$M8,'MIROC-ESM'!$M8,'MIROC-ESM-CHEM'!$M8,'MRI-CGCM3'!$M8,'NorESM1-M'!$M8)</f>
        <v>24.25030213343252</v>
      </c>
      <c r="AC9" s="9">
        <f t="shared" ref="AC9:AH9" si="26">E9-(3*W9)</f>
        <v>-7.7310793479109767</v>
      </c>
      <c r="AD9" s="9">
        <f t="shared" si="26"/>
        <v>-12.412667052066414</v>
      </c>
      <c r="AE9" s="9">
        <f t="shared" si="26"/>
        <v>-20.186696158768505</v>
      </c>
      <c r="AF9" s="9">
        <f t="shared" si="26"/>
        <v>-9.2099274294321702</v>
      </c>
      <c r="AG9" s="9">
        <f t="shared" si="26"/>
        <v>-21.244111384072085</v>
      </c>
      <c r="AH9" s="9">
        <f t="shared" si="26"/>
        <v>-62.343720336537565</v>
      </c>
      <c r="AI9" s="9">
        <f t="shared" ref="AI9:AN9" si="27">E9+(3*W9)</f>
        <v>0.60748960437097654</v>
      </c>
      <c r="AJ9" s="9">
        <f t="shared" si="27"/>
        <v>50.186607569906414</v>
      </c>
      <c r="AK9" s="9">
        <f t="shared" si="27"/>
        <v>44.878684480168509</v>
      </c>
      <c r="AL9" s="9">
        <f t="shared" si="27"/>
        <v>-0.23366231416783023</v>
      </c>
      <c r="AM9" s="9">
        <f t="shared" si="27"/>
        <v>82.803140809572085</v>
      </c>
      <c r="AN9" s="9">
        <f t="shared" si="27"/>
        <v>83.15809246405756</v>
      </c>
      <c r="AO9" s="60">
        <f>AVERAGE('bcc-csm-1'!$E8,'bcc-csm1-1-m'!$E8,'BNU-ESM'!$E8,CanESM2!$E8,CCSM4!$E8,'CNRM-CM5'!$E8,'CSIRO-Mk3-6-0'!$E8,'GFDL-ESM2M'!$E8,'GFDL-ESM2G'!$E8,'HadGEM2-ES'!$E8,'HadGEM2-CC'!$E8,inmcm4!$E8,'IPSL-CM5A-LR'!$E8,'IPSL-CM5A-MR'!$E8,'IPSL-MC5B-LR'!$E8,MIROC5!$E8,'MIROC-ESM'!$E8,'MIROC-ESM-CHEM'!$E8,'MRI-CGCM3'!$E8,'NorESM1-M'!$E8)</f>
        <v>18.321794870999998</v>
      </c>
      <c r="AP9" s="61">
        <f>AVERAGE('bcc-csm-1'!$F8,'bcc-csm1-1-m'!$F8,'BNU-ESM'!$F8,CanESM2!$F8,CCSM4!$F8,'CNRM-CM5'!$F8,'CSIRO-Mk3-6-0'!$F8,'GFDL-ESM2M'!$F8,'GFDL-ESM2G'!$F8,'HadGEM2-ES'!$F8,'HadGEM2-CC'!$F8,inmcm4!$F8,'IPSL-CM5A-LR'!$F8,'IPSL-CM5A-MR'!$F8,'IPSL-MC5B-LR'!$F8,MIROC5!$F8,'MIROC-ESM'!$F8,'MIROC-ESM-CHEM'!$F8,'MRI-CGCM3'!$F8,'NorESM1-M'!$F8)</f>
        <v>35.176930603500011</v>
      </c>
      <c r="AQ9" s="9">
        <f>AVERAGE('bcc-csm-1'!$G8,'bcc-csm1-1-m'!$G8,'BNU-ESM'!$G8,CanESM2!$G8,CCSM4!$G8,'CNRM-CM5'!$G8,'CSIRO-Mk3-6-0'!$G8,'GFDL-ESM2M'!$G8,'GFDL-ESM2G'!$G8,'HadGEM2-ES'!$G8,'HadGEM2-CC'!$G8,inmcm4!$G8,'IPSL-CM5A-LR'!$G8,'IPSL-CM5A-MR'!$G8,'IPSL-MC5B-LR'!$G8,MIROC5!$G8,'MIROC-ESM'!$G8,'MIROC-ESM-CHEM'!$G8,'MRI-CGCM3'!$G8,'NorESM1-M'!$G8)</f>
        <v>209.08966559999999</v>
      </c>
      <c r="AR9" s="57">
        <f t="shared" si="12"/>
        <v>-0.19440207124072001</v>
      </c>
      <c r="AS9" s="54">
        <f t="shared" si="13"/>
        <v>0.53691353779004225</v>
      </c>
      <c r="AT9" s="54">
        <f t="shared" si="14"/>
        <v>5.9046410186137877E-2</v>
      </c>
      <c r="AU9" s="57">
        <f t="shared" si="15"/>
        <v>-0.2577146455925956</v>
      </c>
      <c r="AV9" s="54">
        <f t="shared" si="16"/>
        <v>0.87499148404060922</v>
      </c>
      <c r="AW9" s="58">
        <f t="shared" si="17"/>
        <v>4.977379457705728E-2</v>
      </c>
    </row>
    <row r="10" spans="1:49" ht="12.5" x14ac:dyDescent="0.25">
      <c r="A10" s="6" t="str">
        <f>IF(AND(B10='bcc-csm-1'!C9, B10='bcc-csm1-1-m'!C9,B10='BNU-ESM'!C9, B10=CanESM2!C9, B10=CCSM4!C9, B10='CNRM-CM5'!C9, B10='CSIRO-Mk3-6-0'!C9, B10='GFDL-ESM2M'!C9, B10='GFDL-ESM2G'!C9, B10='HadGEM2-ES'!C9, B10='HadGEM2-CC'!C9, B10=inmcm4!C9, B10='IPSL-CM5A-LR'!C9, B10='IPSL-CM5A-MR'!C9, B10='IPSL-MC5B-LR'!C9, B10=MIROC5!C9, B10='MIROC-ESM'!C9, B10='MIROC-ESM-CHEM'!C9, B10='MRI-CGCM3'!C9, B10='NorESM1-M'!C9), "Yes", "No")</f>
        <v>Yes</v>
      </c>
      <c r="B10" s="6">
        <v>20011</v>
      </c>
      <c r="C10" s="6" t="s">
        <v>83</v>
      </c>
      <c r="D10" s="7" t="s">
        <v>183</v>
      </c>
      <c r="E10" s="9">
        <f>AVERAGE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-3.1449358975049995</v>
      </c>
      <c r="F10" s="9">
        <f>AVERAGE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14.824621734300001</v>
      </c>
      <c r="G10" s="20">
        <f>AVERAGE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9.646550965134999</v>
      </c>
      <c r="H10" s="9">
        <f>AVERAGE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-4.1024358974899995</v>
      </c>
      <c r="I10" s="9">
        <f>AVERAGE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26.027351827300002</v>
      </c>
      <c r="J10" s="20">
        <f>AVERAGE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20.716591560510004</v>
      </c>
      <c r="K10" s="9">
        <f>MIN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-5.6076923079999998</v>
      </c>
      <c r="L10" s="9">
        <f>MIN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-0.77648391719999998</v>
      </c>
      <c r="M10" s="9">
        <f>MIN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-27.138167459999998</v>
      </c>
      <c r="N10" s="9">
        <f>MIN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-7.2076923080000004</v>
      </c>
      <c r="O10" s="9">
        <f>MIN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1.3903187850000001</v>
      </c>
      <c r="P10" s="9">
        <f>MIN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-30.759309120000001</v>
      </c>
      <c r="Q10" s="9">
        <f>MAX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-1.4102564099999999E-2</v>
      </c>
      <c r="R10" s="9">
        <f>MAX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39.305389699999999</v>
      </c>
      <c r="S10" s="9">
        <f>MAX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51.352209309999999</v>
      </c>
      <c r="T10" s="9">
        <f>MAX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-0.76410256409999999</v>
      </c>
      <c r="U10" s="9">
        <f>MAX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64.844831650000003</v>
      </c>
      <c r="V10" s="9">
        <f>MAX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66.985509620000002</v>
      </c>
      <c r="W10" s="9">
        <f>STDEV('bcc-csm-1'!$H9,'bcc-csm1-1-m'!$H9,'BNU-ESM'!$H9,CanESM2!$H9,CCSM4!$H9,'CNRM-CM5'!$H9,'CSIRO-Mk3-6-0'!$H9,'GFDL-ESM2M'!$H9,'GFDL-ESM2G'!$H9,'HadGEM2-ES'!$H9,'HadGEM2-CC'!$H9,inmcm4!$H9,'IPSL-CM5A-LR'!$H9,'IPSL-CM5A-MR'!$H9,'IPSL-MC5B-LR'!$H9,MIROC5!$H9,'MIROC-ESM'!$H9,'MIROC-ESM-CHEM'!$H9,'MRI-CGCM3'!$H9,'NorESM1-M'!$H9)</f>
        <v>1.3693956262629747</v>
      </c>
      <c r="X10" s="9">
        <f>STDEV('bcc-csm-1'!$I9,'bcc-csm1-1-m'!$I9,'BNU-ESM'!$I9,CanESM2!$I9,CCSM4!$I9,'CNRM-CM5'!$I9,'CSIRO-Mk3-6-0'!$I9,'GFDL-ESM2M'!$I9,'GFDL-ESM2G'!$I9,'HadGEM2-ES'!$I9,'HadGEM2-CC'!$I9,inmcm4!$I9,'IPSL-CM5A-LR'!$I9,'IPSL-CM5A-MR'!$I9,'IPSL-MC5B-LR'!$I9,MIROC5!$I9,'MIROC-ESM'!$I9,'MIROC-ESM-CHEM'!$I9,'MRI-CGCM3'!$I9,'NorESM1-M'!$I9)</f>
        <v>11.750953221697706</v>
      </c>
      <c r="Y10" s="9">
        <f>STDEV('bcc-csm-1'!$J9,'bcc-csm1-1-m'!$J9,'BNU-ESM'!$J9,CanESM2!$J9,CCSM4!$J9,'CNRM-CM5'!$J9,'CSIRO-Mk3-6-0'!$J9,'GFDL-ESM2M'!$J9,'GFDL-ESM2G'!$J9,'HadGEM2-ES'!$J9,'HadGEM2-CC'!$J9,inmcm4!$J9,'IPSL-CM5A-LR'!$J9,'IPSL-CM5A-MR'!$J9,'IPSL-MC5B-LR'!$J9,MIROC5!$J9,'MIROC-ESM'!$J9,'MIROC-ESM-CHEM'!$J9,'MRI-CGCM3'!$J9,'NorESM1-M'!$J9)</f>
        <v>20.36168710997498</v>
      </c>
      <c r="Z10" s="9">
        <f>STDEV('bcc-csm-1'!$K9,'bcc-csm1-1-m'!$K9,'BNU-ESM'!$K9,CanESM2!$K9,CCSM4!$K9,'CNRM-CM5'!$K9,'CSIRO-Mk3-6-0'!$K9,'GFDL-ESM2M'!$K9,'GFDL-ESM2G'!$K9,'HadGEM2-ES'!$K9,'HadGEM2-CC'!$K9,inmcm4!$K9,'IPSL-CM5A-LR'!$K9,'IPSL-CM5A-MR'!$K9,'IPSL-MC5B-LR'!$K9,MIROC5!$K9,'MIROC-ESM'!$K9,'MIROC-ESM-CHEM'!$K9,'MRI-CGCM3'!$K9,'NorESM1-M'!$K9)</f>
        <v>1.8789637227633744</v>
      </c>
      <c r="AA10" s="9">
        <f>STDEV('bcc-csm-1'!$L9,'bcc-csm1-1-m'!$L9,'BNU-ESM'!$L9,CanESM2!$L9,CCSM4!$L9,'CNRM-CM5'!$L9,'CSIRO-Mk3-6-0'!$L9,'GFDL-ESM2M'!$L9,'GFDL-ESM2G'!$L9,'HadGEM2-ES'!$L9,'HadGEM2-CC'!$L9,inmcm4!$L9,'IPSL-CM5A-LR'!$L9,'IPSL-CM5A-MR'!$L9,'IPSL-MC5B-LR'!$L9,MIROC5!$L9,'MIROC-ESM'!$L9,'MIROC-ESM-CHEM'!$L9,'MRI-CGCM3'!$L9,'NorESM1-M'!$L9)</f>
        <v>17.59764877655682</v>
      </c>
      <c r="AB10" s="9">
        <f>STDEV('bcc-csm-1'!$M9,'bcc-csm1-1-m'!$M9,'BNU-ESM'!$M9,CanESM2!$M9,CCSM4!$M9,'CNRM-CM5'!$M9,'CSIRO-Mk3-6-0'!$M9,'GFDL-ESM2M'!$M9,'GFDL-ESM2G'!$M9,'HadGEM2-ES'!$M9,'HadGEM2-CC'!$M9,inmcm4!$M9,'IPSL-CM5A-LR'!$M9,'IPSL-CM5A-MR'!$M9,'IPSL-MC5B-LR'!$M9,MIROC5!$M9,'MIROC-ESM'!$M9,'MIROC-ESM-CHEM'!$M9,'MRI-CGCM3'!$M9,'NorESM1-M'!$M9)</f>
        <v>25.869185868065674</v>
      </c>
      <c r="AC10" s="9">
        <f t="shared" ref="AC10:AH10" si="28">E10-(3*W10)</f>
        <v>-7.2531227762939237</v>
      </c>
      <c r="AD10" s="9">
        <f t="shared" si="28"/>
        <v>-20.428237930793117</v>
      </c>
      <c r="AE10" s="9">
        <f t="shared" si="28"/>
        <v>-51.438510364789941</v>
      </c>
      <c r="AF10" s="9">
        <f t="shared" si="28"/>
        <v>-9.7393270657801239</v>
      </c>
      <c r="AG10" s="9">
        <f t="shared" si="28"/>
        <v>-26.765594502370455</v>
      </c>
      <c r="AH10" s="9">
        <f t="shared" si="28"/>
        <v>-56.890966043687023</v>
      </c>
      <c r="AI10" s="9">
        <f t="shared" ref="AI10:AN10" si="29">E10+(3*W10)</f>
        <v>0.96325098128392472</v>
      </c>
      <c r="AJ10" s="9">
        <f t="shared" si="29"/>
        <v>50.077481399393122</v>
      </c>
      <c r="AK10" s="9">
        <f t="shared" si="29"/>
        <v>70.731612295059932</v>
      </c>
      <c r="AL10" s="9">
        <f t="shared" si="29"/>
        <v>1.534455270800124</v>
      </c>
      <c r="AM10" s="9">
        <f t="shared" si="29"/>
        <v>78.820298156970466</v>
      </c>
      <c r="AN10" s="9">
        <f t="shared" si="29"/>
        <v>98.324149164707023</v>
      </c>
      <c r="AO10" s="60">
        <f>AVERAGE('bcc-csm-1'!$E9,'bcc-csm1-1-m'!$E9,'BNU-ESM'!$E9,CanESM2!$E9,CCSM4!$E9,'CNRM-CM5'!$E9,'CSIRO-Mk3-6-0'!$E9,'GFDL-ESM2M'!$E9,'GFDL-ESM2G'!$E9,'HadGEM2-ES'!$E9,'HadGEM2-CC'!$E9,inmcm4!$E9,'IPSL-CM5A-LR'!$E9,'IPSL-CM5A-MR'!$E9,'IPSL-MC5B-LR'!$E9,MIROC5!$E9,'MIROC-ESM'!$E9,'MIROC-ESM-CHEM'!$E9,'MRI-CGCM3'!$E9,'NorESM1-M'!$E9)</f>
        <v>12.9474358975</v>
      </c>
      <c r="AP10" s="61">
        <f>AVERAGE('bcc-csm-1'!$F9,'bcc-csm1-1-m'!$F9,'BNU-ESM'!$F9,CanESM2!$F9,CCSM4!$F9,'CNRM-CM5'!$F9,'CSIRO-Mk3-6-0'!$F9,'GFDL-ESM2M'!$F9,'GFDL-ESM2G'!$F9,'HadGEM2-ES'!$F9,'HadGEM2-CC'!$F9,inmcm4!$F9,'IPSL-CM5A-LR'!$F9,'IPSL-CM5A-MR'!$F9,'IPSL-MC5B-LR'!$F9,MIROC5!$F9,'MIROC-ESM'!$F9,'MIROC-ESM-CHEM'!$F9,'MRI-CGCM3'!$F9,'NorESM1-M'!$F9)</f>
        <v>17.445031445999998</v>
      </c>
      <c r="AQ10" s="9">
        <f>AVERAGE('bcc-csm-1'!$G9,'bcc-csm1-1-m'!$G9,'BNU-ESM'!$G9,CanESM2!$G9,CCSM4!$G9,'CNRM-CM5'!$G9,'CSIRO-Mk3-6-0'!$G9,'GFDL-ESM2M'!$G9,'GFDL-ESM2G'!$G9,'HadGEM2-ES'!$G9,'HadGEM2-CC'!$G9,inmcm4!$G9,'IPSL-CM5A-LR'!$G9,'IPSL-CM5A-MR'!$G9,'IPSL-MC5B-LR'!$G9,MIROC5!$G9,'MIROC-ESM'!$G9,'MIROC-ESM-CHEM'!$G9,'MRI-CGCM3'!$G9,'NorESM1-M'!$G9)</f>
        <v>342.03060339000001</v>
      </c>
      <c r="AR10" s="57">
        <f t="shared" si="12"/>
        <v>-0.24290028716127879</v>
      </c>
      <c r="AS10" s="54">
        <f t="shared" si="13"/>
        <v>0.84979048505522559</v>
      </c>
      <c r="AT10" s="54">
        <f t="shared" si="14"/>
        <v>2.8203765597359515E-2</v>
      </c>
      <c r="AU10" s="57">
        <f t="shared" si="15"/>
        <v>-0.31685315378021162</v>
      </c>
      <c r="AV10" s="54">
        <f t="shared" si="16"/>
        <v>1.4919635947843395</v>
      </c>
      <c r="AW10" s="58">
        <f t="shared" si="17"/>
        <v>6.0569409155729649E-2</v>
      </c>
    </row>
    <row r="11" spans="1:49" ht="12.5" x14ac:dyDescent="0.25">
      <c r="A11" s="6" t="str">
        <f>IF(AND(B11='bcc-csm-1'!C10, B11='bcc-csm1-1-m'!C10,B11='BNU-ESM'!C10, B11=CanESM2!C10, B11=CCSM4!C10, B11='CNRM-CM5'!C10, B11='CSIRO-Mk3-6-0'!C10, B11='GFDL-ESM2M'!C10, B11='GFDL-ESM2G'!C10, B11='HadGEM2-ES'!C10, B11='HadGEM2-CC'!C10, B11=inmcm4!C10, B11='IPSL-CM5A-LR'!C10, B11='IPSL-CM5A-MR'!C10, B11='IPSL-MC5B-LR'!C10, B11=MIROC5!C10, B11='MIROC-ESM'!C10, B11='MIROC-ESM-CHEM'!C10, B11='MRI-CGCM3'!C10, B11='NorESM1-M'!C10), "Yes", "No")</f>
        <v>Yes</v>
      </c>
      <c r="B11" s="6">
        <v>20013</v>
      </c>
      <c r="C11" s="6" t="s">
        <v>84</v>
      </c>
      <c r="D11" s="7" t="s">
        <v>183</v>
      </c>
      <c r="E11" s="9">
        <f>AVERAGE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-3.521666666739999</v>
      </c>
      <c r="F11" s="9">
        <f>AVERAGE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14.519694301750002</v>
      </c>
      <c r="G11" s="20">
        <f>AVERAGE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13.009186721150002</v>
      </c>
      <c r="H11" s="9">
        <f>AVERAGE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-4.7866666667500004</v>
      </c>
      <c r="I11" s="9">
        <f>AVERAGE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23.802922218100001</v>
      </c>
      <c r="J11" s="20">
        <f>AVERAGE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22.207470114900001</v>
      </c>
      <c r="K11" s="9">
        <f>MIN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-5.6628205129999998</v>
      </c>
      <c r="L11" s="9">
        <f>MIN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-1.934764312</v>
      </c>
      <c r="M11" s="9">
        <f>MIN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-19.16985262</v>
      </c>
      <c r="N11" s="9">
        <f>MIN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-8.4628205130000005</v>
      </c>
      <c r="O11" s="9">
        <f>MIN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2.8624132160000002</v>
      </c>
      <c r="P11" s="9">
        <f>MIN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-43.296790989999998</v>
      </c>
      <c r="Q11" s="9">
        <f>MAX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0.3679487179</v>
      </c>
      <c r="R11" s="9">
        <f>MAX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38.724022570000002</v>
      </c>
      <c r="S11" s="9">
        <f>MAX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60.549713189999999</v>
      </c>
      <c r="T11" s="9">
        <f>MAX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-1.48974359</v>
      </c>
      <c r="U11" s="9">
        <f>MAX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62.490209870000001</v>
      </c>
      <c r="V11" s="9">
        <f>MAX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66.108552029999998</v>
      </c>
      <c r="W11" s="9">
        <f>STDEV('bcc-csm-1'!$H10,'bcc-csm1-1-m'!$H10,'BNU-ESM'!$H10,CanESM2!$H10,CCSM4!$H10,'CNRM-CM5'!$H10,'CSIRO-Mk3-6-0'!$H10,'GFDL-ESM2M'!$H10,'GFDL-ESM2G'!$H10,'HadGEM2-ES'!$H10,'HadGEM2-CC'!$H10,inmcm4!$H10,'IPSL-CM5A-LR'!$H10,'IPSL-CM5A-MR'!$H10,'IPSL-MC5B-LR'!$H10,MIROC5!$H10,'MIROC-ESM'!$H10,'MIROC-ESM-CHEM'!$H10,'MRI-CGCM3'!$H10,'NorESM1-M'!$H10)</f>
        <v>1.7390000668069128</v>
      </c>
      <c r="X11" s="9">
        <f>STDEV('bcc-csm-1'!$I10,'bcc-csm1-1-m'!$I10,'BNU-ESM'!$I10,CanESM2!$I10,CCSM4!$I10,'CNRM-CM5'!$I10,'CSIRO-Mk3-6-0'!$I10,'GFDL-ESM2M'!$I10,'GFDL-ESM2G'!$I10,'HadGEM2-ES'!$I10,'HadGEM2-CC'!$I10,inmcm4!$I10,'IPSL-CM5A-LR'!$I10,'IPSL-CM5A-MR'!$I10,'IPSL-MC5B-LR'!$I10,MIROC5!$I10,'MIROC-ESM'!$I10,'MIROC-ESM-CHEM'!$I10,'MRI-CGCM3'!$I10,'NorESM1-M'!$I10)</f>
        <v>11.072420550889198</v>
      </c>
      <c r="Y11" s="9">
        <f>STDEV('bcc-csm-1'!$J10,'bcc-csm1-1-m'!$J10,'BNU-ESM'!$J10,CanESM2!$J10,CCSM4!$J10,'CNRM-CM5'!$J10,'CSIRO-Mk3-6-0'!$J10,'GFDL-ESM2M'!$J10,'GFDL-ESM2G'!$J10,'HadGEM2-ES'!$J10,'HadGEM2-CC'!$J10,inmcm4!$J10,'IPSL-CM5A-LR'!$J10,'IPSL-CM5A-MR'!$J10,'IPSL-MC5B-LR'!$J10,MIROC5!$J10,'MIROC-ESM'!$J10,'MIROC-ESM-CHEM'!$J10,'MRI-CGCM3'!$J10,'NorESM1-M'!$J10)</f>
        <v>22.916668643932699</v>
      </c>
      <c r="Z11" s="9">
        <f>STDEV('bcc-csm-1'!$K10,'bcc-csm1-1-m'!$K10,'BNU-ESM'!$K10,CanESM2!$K10,CCSM4!$K10,'CNRM-CM5'!$K10,'CSIRO-Mk3-6-0'!$K10,'GFDL-ESM2M'!$K10,'GFDL-ESM2G'!$K10,'HadGEM2-ES'!$K10,'HadGEM2-CC'!$K10,inmcm4!$K10,'IPSL-CM5A-LR'!$K10,'IPSL-CM5A-MR'!$K10,'IPSL-MC5B-LR'!$K10,MIROC5!$K10,'MIROC-ESM'!$K10,'MIROC-ESM-CHEM'!$K10,'MRI-CGCM3'!$K10,'NorESM1-M'!$K10)</f>
        <v>1.9311273420980999</v>
      </c>
      <c r="AA11" s="9">
        <f>STDEV('bcc-csm-1'!$L10,'bcc-csm1-1-m'!$L10,'BNU-ESM'!$L10,CanESM2!$L10,CCSM4!$L10,'CNRM-CM5'!$L10,'CSIRO-Mk3-6-0'!$L10,'GFDL-ESM2M'!$L10,'GFDL-ESM2G'!$L10,'HadGEM2-ES'!$L10,'HadGEM2-CC'!$L10,inmcm4!$L10,'IPSL-CM5A-LR'!$L10,'IPSL-CM5A-MR'!$L10,'IPSL-MC5B-LR'!$L10,MIROC5!$L10,'MIROC-ESM'!$L10,'MIROC-ESM-CHEM'!$L10,'MRI-CGCM3'!$L10,'NorESM1-M'!$L10)</f>
        <v>17.261979897594628</v>
      </c>
      <c r="AB11" s="9">
        <f>STDEV('bcc-csm-1'!$M10,'bcc-csm1-1-m'!$M10,'BNU-ESM'!$M10,CanESM2!$M10,CCSM4!$M10,'CNRM-CM5'!$M10,'CSIRO-Mk3-6-0'!$M10,'GFDL-ESM2M'!$M10,'GFDL-ESM2G'!$M10,'HadGEM2-ES'!$M10,'HadGEM2-CC'!$M10,inmcm4!$M10,'IPSL-CM5A-LR'!$M10,'IPSL-CM5A-MR'!$M10,'IPSL-MC5B-LR'!$M10,MIROC5!$M10,'MIROC-ESM'!$M10,'MIROC-ESM-CHEM'!$M10,'MRI-CGCM3'!$M10,'NorESM1-M'!$M10)</f>
        <v>29.331688076432364</v>
      </c>
      <c r="AC11" s="9">
        <f t="shared" ref="AC11:AH11" si="30">E11-(3*W11)</f>
        <v>-8.7386668671607381</v>
      </c>
      <c r="AD11" s="9">
        <f t="shared" si="30"/>
        <v>-18.697567350917595</v>
      </c>
      <c r="AE11" s="9">
        <f t="shared" si="30"/>
        <v>-55.740819210648098</v>
      </c>
      <c r="AF11" s="9">
        <f t="shared" si="30"/>
        <v>-10.580048693044301</v>
      </c>
      <c r="AG11" s="9">
        <f t="shared" si="30"/>
        <v>-27.983017474683884</v>
      </c>
      <c r="AH11" s="9">
        <f t="shared" si="30"/>
        <v>-65.787594114397095</v>
      </c>
      <c r="AI11" s="9">
        <f t="shared" ref="AI11:AN11" si="31">E11+(3*W11)</f>
        <v>1.6953335336807394</v>
      </c>
      <c r="AJ11" s="9">
        <f t="shared" si="31"/>
        <v>47.736955954417596</v>
      </c>
      <c r="AK11" s="9">
        <f t="shared" si="31"/>
        <v>81.759192652948101</v>
      </c>
      <c r="AL11" s="9">
        <f t="shared" si="31"/>
        <v>1.006715359544299</v>
      </c>
      <c r="AM11" s="9">
        <f t="shared" si="31"/>
        <v>75.588861910883878</v>
      </c>
      <c r="AN11" s="9">
        <f t="shared" si="31"/>
        <v>110.2025343441971</v>
      </c>
      <c r="AO11" s="60">
        <f>AVERAGE('bcc-csm-1'!$E10,'bcc-csm1-1-m'!$E10,'BNU-ESM'!$E10,CanESM2!$E10,CCSM4!$E10,'CNRM-CM5'!$E10,'CSIRO-Mk3-6-0'!$E10,'GFDL-ESM2M'!$E10,'GFDL-ESM2G'!$E10,'HadGEM2-ES'!$E10,'HadGEM2-CC'!$E10,inmcm4!$E10,'IPSL-CM5A-LR'!$E10,'IPSL-CM5A-MR'!$E10,'IPSL-MC5B-LR'!$E10,MIROC5!$E10,'MIROC-ESM'!$E10,'MIROC-ESM-CHEM'!$E10,'MRI-CGCM3'!$E10,'NorESM1-M'!$E10)</f>
        <v>18.366666665499999</v>
      </c>
      <c r="AP11" s="61">
        <f>AVERAGE('bcc-csm-1'!$F10,'bcc-csm1-1-m'!$F10,'BNU-ESM'!$F10,CanESM2!$F10,CCSM4!$F10,'CNRM-CM5'!$F10,'CSIRO-Mk3-6-0'!$F10,'GFDL-ESM2M'!$F10,'GFDL-ESM2G'!$F10,'HadGEM2-ES'!$F10,'HadGEM2-CC'!$F10,inmcm4!$F10,'IPSL-CM5A-LR'!$F10,'IPSL-CM5A-MR'!$F10,'IPSL-MC5B-LR'!$F10,MIROC5!$F10,'MIROC-ESM'!$F10,'MIROC-ESM-CHEM'!$F10,'MRI-CGCM3'!$F10,'NorESM1-M'!$F10)</f>
        <v>18.731197094500001</v>
      </c>
      <c r="AQ11" s="9">
        <f>AVERAGE('bcc-csm-1'!$G10,'bcc-csm1-1-m'!$G10,'BNU-ESM'!$G10,CanESM2!$G10,CCSM4!$G10,'CNRM-CM5'!$G10,'CSIRO-Mk3-6-0'!$G10,'GFDL-ESM2M'!$G10,'GFDL-ESM2G'!$G10,'HadGEM2-ES'!$G10,'HadGEM2-CC'!$G10,inmcm4!$G10,'IPSL-CM5A-LR'!$G10,'IPSL-CM5A-MR'!$G10,'IPSL-MC5B-LR'!$G10,MIROC5!$G10,'MIROC-ESM'!$G10,'MIROC-ESM-CHEM'!$G10,'MRI-CGCM3'!$G10,'NorESM1-M'!$G10)</f>
        <v>263.32594020499999</v>
      </c>
      <c r="AR11" s="57">
        <f t="shared" si="12"/>
        <v>-0.19174228676753349</v>
      </c>
      <c r="AS11" s="54">
        <f t="shared" si="13"/>
        <v>0.7751610443527599</v>
      </c>
      <c r="AT11" s="54">
        <f t="shared" si="14"/>
        <v>4.9403361898270687E-2</v>
      </c>
      <c r="AU11" s="57">
        <f t="shared" si="15"/>
        <v>-0.26061705991219897</v>
      </c>
      <c r="AV11" s="54">
        <f t="shared" si="16"/>
        <v>1.2707635341197279</v>
      </c>
      <c r="AW11" s="58">
        <f t="shared" si="17"/>
        <v>8.4334532699708281E-2</v>
      </c>
    </row>
    <row r="12" spans="1:49" ht="12.5" x14ac:dyDescent="0.25">
      <c r="A12" s="6" t="str">
        <f>IF(AND(B12='bcc-csm-1'!C11, B12='bcc-csm1-1-m'!C11,B12='BNU-ESM'!C11, B12=CanESM2!C11, B12=CCSM4!C11, B12='CNRM-CM5'!C11, B12='CSIRO-Mk3-6-0'!C11, B12='GFDL-ESM2M'!C11, B12='GFDL-ESM2G'!C11, B12='HadGEM2-ES'!C11, B12='HadGEM2-CC'!C11, B12=inmcm4!C11, B12='IPSL-CM5A-LR'!C11, B12='IPSL-CM5A-MR'!C11, B12='IPSL-MC5B-LR'!C11, B12=MIROC5!C11, B12='MIROC-ESM'!C11, B12='MIROC-ESM-CHEM'!C11, B12='MRI-CGCM3'!C11, B12='NorESM1-M'!C11), "Yes", "No")</f>
        <v>Yes</v>
      </c>
      <c r="B12" s="6">
        <v>20015</v>
      </c>
      <c r="C12" s="6" t="s">
        <v>85</v>
      </c>
      <c r="D12" s="7" t="s">
        <v>183</v>
      </c>
      <c r="E12" s="9">
        <f>AVERAGE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-2.7999358973849997</v>
      </c>
      <c r="F12" s="9">
        <f>AVERAGE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15.488396447689999</v>
      </c>
      <c r="G12" s="20">
        <f>AVERAGE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11.460557089555</v>
      </c>
      <c r="H12" s="9">
        <f>AVERAGE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-3.6174358973999992</v>
      </c>
      <c r="I12" s="9">
        <f>AVERAGE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27.146243030754999</v>
      </c>
      <c r="J12" s="20">
        <f>AVERAGE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16.310031328550004</v>
      </c>
      <c r="K12" s="9">
        <f>MIN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-5.3</v>
      </c>
      <c r="L12" s="9">
        <f>MIN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-2.1755090620000002</v>
      </c>
      <c r="M12" s="9">
        <f>MIN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-8.8445605910000005</v>
      </c>
      <c r="N12" s="9">
        <f>MIN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-6.8307692309999997</v>
      </c>
      <c r="O12" s="9">
        <f>MIN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0.5671347471</v>
      </c>
      <c r="P12" s="9">
        <f>MIN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-23.058495860000001</v>
      </c>
      <c r="Q12" s="9">
        <f>MAX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-0.2717948718</v>
      </c>
      <c r="R12" s="9">
        <f>MAX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30.68647786</v>
      </c>
      <c r="S12" s="9">
        <f>MAX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42.767413060000003</v>
      </c>
      <c r="T12" s="9">
        <f>MAX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-1.6679487180000001</v>
      </c>
      <c r="U12" s="9">
        <f>MAX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60.721422820000001</v>
      </c>
      <c r="V12" s="9">
        <f>MAX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59.55593425</v>
      </c>
      <c r="W12" s="9">
        <f>STDEV('bcc-csm-1'!$H11,'bcc-csm1-1-m'!$H11,'BNU-ESM'!$H11,CanESM2!$H11,CCSM4!$H11,'CNRM-CM5'!$H11,'CSIRO-Mk3-6-0'!$H11,'GFDL-ESM2M'!$H11,'GFDL-ESM2G'!$H11,'HadGEM2-ES'!$H11,'HadGEM2-CC'!$H11,inmcm4!$H11,'IPSL-CM5A-LR'!$H11,'IPSL-CM5A-MR'!$H11,'IPSL-MC5B-LR'!$H11,MIROC5!$H11,'MIROC-ESM'!$H11,'MIROC-ESM-CHEM'!$H11,'MRI-CGCM3'!$H11,'NorESM1-M'!$H11)</f>
        <v>1.3139408066697031</v>
      </c>
      <c r="X12" s="9">
        <f>STDEV('bcc-csm-1'!$I11,'bcc-csm1-1-m'!$I11,'BNU-ESM'!$I11,CanESM2!$I11,CCSM4!$I11,'CNRM-CM5'!$I11,'CSIRO-Mk3-6-0'!$I11,'GFDL-ESM2M'!$I11,'GFDL-ESM2G'!$I11,'HadGEM2-ES'!$I11,'HadGEM2-CC'!$I11,inmcm4!$I11,'IPSL-CM5A-LR'!$I11,'IPSL-CM5A-MR'!$I11,'IPSL-MC5B-LR'!$I11,MIROC5!$I11,'MIROC-ESM'!$I11,'MIROC-ESM-CHEM'!$I11,'MRI-CGCM3'!$I11,'NorESM1-M'!$I11)</f>
        <v>10.603528452263497</v>
      </c>
      <c r="Y12" s="9">
        <f>STDEV('bcc-csm-1'!$J11,'bcc-csm1-1-m'!$J11,'BNU-ESM'!$J11,CanESM2!$J11,CCSM4!$J11,'CNRM-CM5'!$J11,'CSIRO-Mk3-6-0'!$J11,'GFDL-ESM2M'!$J11,'GFDL-ESM2G'!$J11,'HadGEM2-ES'!$J11,'HadGEM2-CC'!$J11,inmcm4!$J11,'IPSL-CM5A-LR'!$J11,'IPSL-CM5A-MR'!$J11,'IPSL-MC5B-LR'!$J11,MIROC5!$J11,'MIROC-ESM'!$J11,'MIROC-ESM-CHEM'!$J11,'MRI-CGCM3'!$J11,'NorESM1-M'!$J11)</f>
        <v>14.954786514622793</v>
      </c>
      <c r="Z12" s="9">
        <f>STDEV('bcc-csm-1'!$K11,'bcc-csm1-1-m'!$K11,'BNU-ESM'!$K11,CanESM2!$K11,CCSM4!$K11,'CNRM-CM5'!$K11,'CSIRO-Mk3-6-0'!$K11,'GFDL-ESM2M'!$K11,'GFDL-ESM2G'!$K11,'HadGEM2-ES'!$K11,'HadGEM2-CC'!$K11,inmcm4!$K11,'IPSL-CM5A-LR'!$K11,'IPSL-CM5A-MR'!$K11,'IPSL-MC5B-LR'!$K11,MIROC5!$K11,'MIROC-ESM'!$K11,'MIROC-ESM-CHEM'!$K11,'MRI-CGCM3'!$K11,'NorESM1-M'!$K11)</f>
        <v>1.4085351660261194</v>
      </c>
      <c r="AA12" s="9">
        <f>STDEV('bcc-csm-1'!$L11,'bcc-csm1-1-m'!$L11,'BNU-ESM'!$L11,CanESM2!$L11,CCSM4!$L11,'CNRM-CM5'!$L11,'CSIRO-Mk3-6-0'!$L11,'GFDL-ESM2M'!$L11,'GFDL-ESM2G'!$L11,'HadGEM2-ES'!$L11,'HadGEM2-CC'!$L11,inmcm4!$L11,'IPSL-CM5A-LR'!$L11,'IPSL-CM5A-MR'!$L11,'IPSL-MC5B-LR'!$L11,MIROC5!$L11,'MIROC-ESM'!$L11,'MIROC-ESM-CHEM'!$L11,'MRI-CGCM3'!$L11,'NorESM1-M'!$L11)</f>
        <v>16.281654007794685</v>
      </c>
      <c r="AB12" s="9">
        <f>STDEV('bcc-csm-1'!$M11,'bcc-csm1-1-m'!$M11,'BNU-ESM'!$M11,CanESM2!$M11,CCSM4!$M11,'CNRM-CM5'!$M11,'CSIRO-Mk3-6-0'!$M11,'GFDL-ESM2M'!$M11,'GFDL-ESM2G'!$M11,'HadGEM2-ES'!$M11,'HadGEM2-CC'!$M11,inmcm4!$M11,'IPSL-CM5A-LR'!$M11,'IPSL-CM5A-MR'!$M11,'IPSL-MC5B-LR'!$M11,MIROC5!$M11,'MIROC-ESM'!$M11,'MIROC-ESM-CHEM'!$M11,'MRI-CGCM3'!$M11,'NorESM1-M'!$M11)</f>
        <v>26.231963930321758</v>
      </c>
      <c r="AC12" s="9">
        <f t="shared" ref="AC12:AH12" si="32">E12-(3*W12)</f>
        <v>-6.7417583173941091</v>
      </c>
      <c r="AD12" s="9">
        <f t="shared" si="32"/>
        <v>-16.32218890910049</v>
      </c>
      <c r="AE12" s="9">
        <f t="shared" si="32"/>
        <v>-33.403802454313379</v>
      </c>
      <c r="AF12" s="9">
        <f t="shared" si="32"/>
        <v>-7.8430413954783571</v>
      </c>
      <c r="AG12" s="9">
        <f t="shared" si="32"/>
        <v>-21.698718992629058</v>
      </c>
      <c r="AH12" s="9">
        <f t="shared" si="32"/>
        <v>-62.385860462415273</v>
      </c>
      <c r="AI12" s="9">
        <f t="shared" ref="AI12:AN12" si="33">E12+(3*W12)</f>
        <v>1.1418865226241097</v>
      </c>
      <c r="AJ12" s="9">
        <f t="shared" si="33"/>
        <v>47.298981804480491</v>
      </c>
      <c r="AK12" s="9">
        <f t="shared" si="33"/>
        <v>56.324916633423371</v>
      </c>
      <c r="AL12" s="9">
        <f t="shared" si="33"/>
        <v>0.60816960067835879</v>
      </c>
      <c r="AM12" s="9">
        <f t="shared" si="33"/>
        <v>75.991205054139058</v>
      </c>
      <c r="AN12" s="9">
        <f t="shared" si="33"/>
        <v>95.005923119515273</v>
      </c>
      <c r="AO12" s="60">
        <f>AVERAGE('bcc-csm-1'!$E11,'bcc-csm1-1-m'!$E11,'BNU-ESM'!$E11,CanESM2!$E11,CCSM4!$E11,'CNRM-CM5'!$E11,'CSIRO-Mk3-6-0'!$E11,'GFDL-ESM2M'!$E11,'GFDL-ESM2G'!$E11,'HadGEM2-ES'!$E11,'HadGEM2-CC'!$E11,inmcm4!$E11,'IPSL-CM5A-LR'!$E11,'IPSL-CM5A-MR'!$E11,'IPSL-MC5B-LR'!$E11,MIROC5!$E11,'MIROC-ESM'!$E11,'MIROC-ESM-CHEM'!$E11,'MRI-CGCM3'!$E11,'NorESM1-M'!$E11)</f>
        <v>13.597435898000001</v>
      </c>
      <c r="AP12" s="61">
        <f>AVERAGE('bcc-csm-1'!$F11,'bcc-csm1-1-m'!$F11,'BNU-ESM'!$F11,CanESM2!$F11,CCSM4!$F11,'CNRM-CM5'!$F11,'CSIRO-Mk3-6-0'!$F11,'GFDL-ESM2M'!$F11,'GFDL-ESM2G'!$F11,'HadGEM2-ES'!$F11,'HadGEM2-CC'!$F11,inmcm4!$F11,'IPSL-CM5A-LR'!$F11,'IPSL-CM5A-MR'!$F11,'IPSL-MC5B-LR'!$F11,MIROC5!$F11,'MIROC-ESM'!$F11,'MIROC-ESM-CHEM'!$F11,'MRI-CGCM3'!$F11,'NorESM1-M'!$F11)</f>
        <v>23.133207197999997</v>
      </c>
      <c r="AQ12" s="9">
        <f>AVERAGE('bcc-csm-1'!$G11,'bcc-csm1-1-m'!$G11,'BNU-ESM'!$G11,CanESM2!$G11,CCSM4!$G11,'CNRM-CM5'!$G11,'CSIRO-Mk3-6-0'!$G11,'GFDL-ESM2M'!$G11,'GFDL-ESM2G'!$G11,'HadGEM2-ES'!$G11,'HadGEM2-CC'!$G11,inmcm4!$G11,'IPSL-CM5A-LR'!$G11,'IPSL-CM5A-MR'!$G11,'IPSL-MC5B-LR'!$G11,MIROC5!$G11,'MIROC-ESM'!$G11,'MIROC-ESM-CHEM'!$G11,'MRI-CGCM3'!$G11,'NorESM1-M'!$G11)</f>
        <v>273.831590495</v>
      </c>
      <c r="AR12" s="57">
        <f t="shared" si="12"/>
        <v>-0.20591646236749919</v>
      </c>
      <c r="AS12" s="54">
        <f t="shared" si="13"/>
        <v>0.66953087460475702</v>
      </c>
      <c r="AT12" s="54">
        <f t="shared" si="14"/>
        <v>4.18525746749598E-2</v>
      </c>
      <c r="AU12" s="57">
        <f t="shared" si="15"/>
        <v>-0.26603809163256104</v>
      </c>
      <c r="AV12" s="54">
        <f t="shared" si="16"/>
        <v>1.173475117324067</v>
      </c>
      <c r="AW12" s="58">
        <f t="shared" si="17"/>
        <v>5.9562270733872158E-2</v>
      </c>
    </row>
    <row r="13" spans="1:49" ht="12.5" x14ac:dyDescent="0.25">
      <c r="A13" s="6" t="str">
        <f>IF(AND(B13='bcc-csm-1'!C12, B13='bcc-csm1-1-m'!C12,B13='BNU-ESM'!C12, B13=CanESM2!C12, B13=CCSM4!C12, B13='CNRM-CM5'!C12, B13='CSIRO-Mk3-6-0'!C12, B13='GFDL-ESM2M'!C12, B13='GFDL-ESM2G'!C12, B13='HadGEM2-ES'!C12, B13='HadGEM2-CC'!C12, B13=inmcm4!C12, B13='IPSL-CM5A-LR'!C12, B13='IPSL-CM5A-MR'!C12, B13='IPSL-MC5B-LR'!C12, B13=MIROC5!C12, B13='MIROC-ESM'!C12, B13='MIROC-ESM-CHEM'!C12, B13='MRI-CGCM3'!C12, B13='NorESM1-M'!C12), "Yes", "No")</f>
        <v>Yes</v>
      </c>
      <c r="B13" s="6">
        <v>20017</v>
      </c>
      <c r="C13" s="6" t="s">
        <v>86</v>
      </c>
      <c r="D13" s="7" t="s">
        <v>183</v>
      </c>
      <c r="E13" s="9">
        <f>AVERAGE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-3.045064102605</v>
      </c>
      <c r="F13" s="9">
        <f>AVERAGE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14.346286344214997</v>
      </c>
      <c r="G13" s="20">
        <f>AVERAGE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11.45309487253</v>
      </c>
      <c r="H13" s="9">
        <f>AVERAGE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-4.0125641025999998</v>
      </c>
      <c r="I13" s="9">
        <f>AVERAGE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24.549396085589997</v>
      </c>
      <c r="J13" s="20">
        <f>AVERAGE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16.383175284064997</v>
      </c>
      <c r="K13" s="9">
        <f>MIN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-5.5666666669999998</v>
      </c>
      <c r="L13" s="9">
        <f>MIN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-2.396368276</v>
      </c>
      <c r="M13" s="9">
        <f>MIN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-12.62627575</v>
      </c>
      <c r="N13" s="9">
        <f>MIN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-7.0858974359999998</v>
      </c>
      <c r="O13" s="9">
        <f>MIN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0.24153256779999999</v>
      </c>
      <c r="P13" s="9">
        <f>MIN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-19.11816743</v>
      </c>
      <c r="Q13" s="9">
        <f>MAX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-0.18974358969999999</v>
      </c>
      <c r="R13" s="9">
        <f>MAX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31.705914660000001</v>
      </c>
      <c r="S13" s="9">
        <f>MAX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59.152381300000002</v>
      </c>
      <c r="T13" s="9">
        <f>MAX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-1.0717948719999999</v>
      </c>
      <c r="U13" s="9">
        <f>MAX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59.903862539999999</v>
      </c>
      <c r="V13" s="9">
        <f>MAX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54.774131660000002</v>
      </c>
      <c r="W13" s="9">
        <f>STDEV('bcc-csm-1'!$H12,'bcc-csm1-1-m'!$H12,'BNU-ESM'!$H12,CanESM2!$H12,CCSM4!$H12,'CNRM-CM5'!$H12,'CSIRO-Mk3-6-0'!$H12,'GFDL-ESM2M'!$H12,'GFDL-ESM2G'!$H12,'HadGEM2-ES'!$H12,'HadGEM2-CC'!$H12,inmcm4!$H12,'IPSL-CM5A-LR'!$H12,'IPSL-CM5A-MR'!$H12,'IPSL-MC5B-LR'!$H12,MIROC5!$H12,'MIROC-ESM'!$H12,'MIROC-ESM-CHEM'!$H12,'MRI-CGCM3'!$H12,'NorESM1-M'!$H12)</f>
        <v>1.4053668933914951</v>
      </c>
      <c r="X13" s="9">
        <f>STDEV('bcc-csm-1'!$I12,'bcc-csm1-1-m'!$I12,'BNU-ESM'!$I12,CanESM2!$I12,CCSM4!$I12,'CNRM-CM5'!$I12,'CSIRO-Mk3-6-0'!$I12,'GFDL-ESM2M'!$I12,'GFDL-ESM2G'!$I12,'HadGEM2-ES'!$I12,'HadGEM2-CC'!$I12,inmcm4!$I12,'IPSL-CM5A-LR'!$I12,'IPSL-CM5A-MR'!$I12,'IPSL-MC5B-LR'!$I12,MIROC5!$I12,'MIROC-ESM'!$I12,'MIROC-ESM-CHEM'!$I12,'MRI-CGCM3'!$I12,'NorESM1-M'!$I12)</f>
        <v>10.643113033046214</v>
      </c>
      <c r="Y13" s="9">
        <f>STDEV('bcc-csm-1'!$J12,'bcc-csm1-1-m'!$J12,'BNU-ESM'!$J12,CanESM2!$J12,CCSM4!$J12,'CNRM-CM5'!$J12,'CSIRO-Mk3-6-0'!$J12,'GFDL-ESM2M'!$J12,'GFDL-ESM2G'!$J12,'HadGEM2-ES'!$J12,'HadGEM2-CC'!$J12,inmcm4!$J12,'IPSL-CM5A-LR'!$J12,'IPSL-CM5A-MR'!$J12,'IPSL-MC5B-LR'!$J12,MIROC5!$J12,'MIROC-ESM'!$J12,'MIROC-ESM-CHEM'!$J12,'MRI-CGCM3'!$J12,'NorESM1-M'!$J12)</f>
        <v>18.62682375903001</v>
      </c>
      <c r="Z13" s="9">
        <f>STDEV('bcc-csm-1'!$K12,'bcc-csm1-1-m'!$K12,'BNU-ESM'!$K12,CanESM2!$K12,CCSM4!$K12,'CNRM-CM5'!$K12,'CSIRO-Mk3-6-0'!$K12,'GFDL-ESM2M'!$K12,'GFDL-ESM2G'!$K12,'HadGEM2-ES'!$K12,'HadGEM2-CC'!$K12,inmcm4!$K12,'IPSL-CM5A-LR'!$K12,'IPSL-CM5A-MR'!$K12,'IPSL-MC5B-LR'!$K12,MIROC5!$K12,'MIROC-ESM'!$K12,'MIROC-ESM-CHEM'!$K12,'MRI-CGCM3'!$K12,'NorESM1-M'!$K12)</f>
        <v>1.5819451754773033</v>
      </c>
      <c r="AA13" s="9">
        <f>STDEV('bcc-csm-1'!$L12,'bcc-csm1-1-m'!$L12,'BNU-ESM'!$L12,CanESM2!$L12,CCSM4!$L12,'CNRM-CM5'!$L12,'CSIRO-Mk3-6-0'!$L12,'GFDL-ESM2M'!$L12,'GFDL-ESM2G'!$L12,'HadGEM2-ES'!$L12,'HadGEM2-CC'!$L12,inmcm4!$L12,'IPSL-CM5A-LR'!$L12,'IPSL-CM5A-MR'!$L12,'IPSL-MC5B-LR'!$L12,MIROC5!$L12,'MIROC-ESM'!$L12,'MIROC-ESM-CHEM'!$L12,'MRI-CGCM3'!$L12,'NorESM1-M'!$L12)</f>
        <v>16.224824465206449</v>
      </c>
      <c r="AB13" s="9">
        <f>STDEV('bcc-csm-1'!$M12,'bcc-csm1-1-m'!$M12,'BNU-ESM'!$M12,CanESM2!$M12,CCSM4!$M12,'CNRM-CM5'!$M12,'CSIRO-Mk3-6-0'!$M12,'GFDL-ESM2M'!$M12,'GFDL-ESM2G'!$M12,'HadGEM2-ES'!$M12,'HadGEM2-CC'!$M12,inmcm4!$M12,'IPSL-CM5A-LR'!$M12,'IPSL-CM5A-MR'!$M12,'IPSL-MC5B-LR'!$M12,MIROC5!$M12,'MIROC-ESM'!$M12,'MIROC-ESM-CHEM'!$M12,'MRI-CGCM3'!$M12,'NorESM1-M'!$M12)</f>
        <v>26.860655800027974</v>
      </c>
      <c r="AC13" s="9">
        <f t="shared" ref="AC13:AH13" si="34">E13-(3*W13)</f>
        <v>-7.2611647827794856</v>
      </c>
      <c r="AD13" s="9">
        <f t="shared" si="34"/>
        <v>-17.583052754923649</v>
      </c>
      <c r="AE13" s="9">
        <f t="shared" si="34"/>
        <v>-44.427376404560029</v>
      </c>
      <c r="AF13" s="9">
        <f t="shared" si="34"/>
        <v>-8.7583996290319099</v>
      </c>
      <c r="AG13" s="9">
        <f t="shared" si="34"/>
        <v>-24.125077310029347</v>
      </c>
      <c r="AH13" s="9">
        <f t="shared" si="34"/>
        <v>-64.198792116018922</v>
      </c>
      <c r="AI13" s="9">
        <f t="shared" ref="AI13:AN13" si="35">E13+(3*W13)</f>
        <v>1.1710365775694855</v>
      </c>
      <c r="AJ13" s="9">
        <f t="shared" si="35"/>
        <v>46.27562544335364</v>
      </c>
      <c r="AK13" s="9">
        <f t="shared" si="35"/>
        <v>67.333566149620026</v>
      </c>
      <c r="AL13" s="9">
        <f t="shared" si="35"/>
        <v>0.73327142383191024</v>
      </c>
      <c r="AM13" s="9">
        <f t="shared" si="35"/>
        <v>73.223869481209334</v>
      </c>
      <c r="AN13" s="9">
        <f t="shared" si="35"/>
        <v>96.96514268414893</v>
      </c>
      <c r="AO13" s="60">
        <f>AVERAGE('bcc-csm-1'!$E12,'bcc-csm1-1-m'!$E12,'BNU-ESM'!$E12,CanESM2!$E12,CCSM4!$E12,'CNRM-CM5'!$E12,'CSIRO-Mk3-6-0'!$E12,'GFDL-ESM2M'!$E12,'GFDL-ESM2G'!$E12,'HadGEM2-ES'!$E12,'HadGEM2-CC'!$E12,inmcm4!$E12,'IPSL-CM5A-LR'!$E12,'IPSL-CM5A-MR'!$E12,'IPSL-MC5B-LR'!$E12,MIROC5!$E12,'MIROC-ESM'!$E12,'MIROC-ESM-CHEM'!$E12,'MRI-CGCM3'!$E12,'NorESM1-M'!$E12)</f>
        <v>15.302564103000003</v>
      </c>
      <c r="AP13" s="61">
        <f>AVERAGE('bcc-csm-1'!$F12,'bcc-csm1-1-m'!$F12,'BNU-ESM'!$F12,CanESM2!$F12,CCSM4!$F12,'CNRM-CM5'!$F12,'CSIRO-Mk3-6-0'!$F12,'GFDL-ESM2M'!$F12,'GFDL-ESM2G'!$F12,'HadGEM2-ES'!$F12,'HadGEM2-CC'!$F12,inmcm4!$F12,'IPSL-CM5A-LR'!$F12,'IPSL-CM5A-MR'!$F12,'IPSL-MC5B-LR'!$F12,MIROC5!$F12,'MIROC-ESM'!$F12,'MIROC-ESM-CHEM'!$F12,'MRI-CGCM3'!$F12,'NorESM1-M'!$F12)</f>
        <v>20.085948959</v>
      </c>
      <c r="AQ13" s="9">
        <f>AVERAGE('bcc-csm-1'!$G12,'bcc-csm1-1-m'!$G12,'BNU-ESM'!$G12,CanESM2!$G12,CCSM4!$G12,'CNRM-CM5'!$G12,'CSIRO-Mk3-6-0'!$G12,'GFDL-ESM2M'!$G12,'GFDL-ESM2G'!$G12,'HadGEM2-ES'!$G12,'HadGEM2-CC'!$G12,inmcm4!$G12,'IPSL-CM5A-LR'!$G12,'IPSL-CM5A-MR'!$G12,'IPSL-MC5B-LR'!$G12,MIROC5!$G12,'MIROC-ESM'!$G12,'MIROC-ESM-CHEM'!$G12,'MRI-CGCM3'!$G12,'NorESM1-M'!$G12)</f>
        <v>268.54059575499991</v>
      </c>
      <c r="AR13" s="57">
        <f t="shared" si="12"/>
        <v>-0.19899044905866645</v>
      </c>
      <c r="AS13" s="54">
        <f t="shared" si="13"/>
        <v>0.71424488698537658</v>
      </c>
      <c r="AT13" s="54">
        <f t="shared" si="14"/>
        <v>4.2649398465545621E-2</v>
      </c>
      <c r="AU13" s="57">
        <f t="shared" si="15"/>
        <v>-0.2622151474479596</v>
      </c>
      <c r="AV13" s="54">
        <f t="shared" si="16"/>
        <v>1.2222173886681138</v>
      </c>
      <c r="AW13" s="58">
        <f t="shared" si="17"/>
        <v>6.1008188493824632E-2</v>
      </c>
    </row>
    <row r="14" spans="1:49" ht="12.5" x14ac:dyDescent="0.25">
      <c r="A14" s="6" t="str">
        <f>IF(AND(B14='bcc-csm-1'!C13, B14='bcc-csm1-1-m'!C13,B14='BNU-ESM'!C13, B14=CanESM2!C13, B14=CCSM4!C13, B14='CNRM-CM5'!C13, B14='CSIRO-Mk3-6-0'!C13, B14='GFDL-ESM2M'!C13, B14='GFDL-ESM2G'!C13, B14='HadGEM2-ES'!C13, B14='HadGEM2-CC'!C13, B14=inmcm4!C13, B14='IPSL-CM5A-LR'!C13, B14='IPSL-CM5A-MR'!C13, B14='IPSL-MC5B-LR'!C13, B14=MIROC5!C13, B14='MIROC-ESM'!C13, B14='MIROC-ESM-CHEM'!C13, B14='MRI-CGCM3'!C13, B14='NorESM1-M'!C13), "Yes", "No")</f>
        <v>Yes</v>
      </c>
      <c r="B14" s="6">
        <v>20019</v>
      </c>
      <c r="C14" s="6" t="s">
        <v>87</v>
      </c>
      <c r="D14" s="7" t="s">
        <v>183</v>
      </c>
      <c r="E14" s="9">
        <f>AVERAGE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-2.7351282050200001</v>
      </c>
      <c r="F14" s="9">
        <f>AVERAGE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18.230240909749998</v>
      </c>
      <c r="G14" s="20">
        <f>AVERAGE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9.7957178609499991</v>
      </c>
      <c r="H14" s="9">
        <f>AVERAGE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-3.4451282049999996</v>
      </c>
      <c r="I14" s="9">
        <f>AVERAGE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31.467739466349997</v>
      </c>
      <c r="J14" s="20">
        <f>AVERAGE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18.075579316889996</v>
      </c>
      <c r="K14" s="9">
        <f>MIN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-4.6794871789999997</v>
      </c>
      <c r="L14" s="9">
        <f>MIN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1.5723771609999999</v>
      </c>
      <c r="M14" s="9">
        <f>MIN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-18.673887300000001</v>
      </c>
      <c r="N14" s="9">
        <f>MIN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-7.079487179</v>
      </c>
      <c r="O14" s="9">
        <f>MIN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5.3627739639999996</v>
      </c>
      <c r="P14" s="9">
        <f>MIN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-51.657826020000002</v>
      </c>
      <c r="Q14" s="9">
        <f>MAX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-0.45641025639999999</v>
      </c>
      <c r="R14" s="9">
        <f>MAX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36.95734933</v>
      </c>
      <c r="S14" s="9">
        <f>MAX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65.179236070000002</v>
      </c>
      <c r="T14" s="9">
        <f>MAX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-1.025641026</v>
      </c>
      <c r="U14" s="9">
        <f>MAX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70.216427569999993</v>
      </c>
      <c r="V14" s="9">
        <f>MAX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67.615458079999996</v>
      </c>
      <c r="W14" s="9">
        <f>STDEV('bcc-csm-1'!$H13,'bcc-csm1-1-m'!$H13,'BNU-ESM'!$H13,CanESM2!$H13,CCSM4!$H13,'CNRM-CM5'!$H13,'CSIRO-Mk3-6-0'!$H13,'GFDL-ESM2M'!$H13,'GFDL-ESM2G'!$H13,'HadGEM2-ES'!$H13,'HadGEM2-CC'!$H13,inmcm4!$H13,'IPSL-CM5A-LR'!$H13,'IPSL-CM5A-MR'!$H13,'IPSL-MC5B-LR'!$H13,MIROC5!$H13,'MIROC-ESM'!$H13,'MIROC-ESM-CHEM'!$H13,'MRI-CGCM3'!$H13,'NorESM1-M'!$H13)</f>
        <v>1.1374669215128603</v>
      </c>
      <c r="X14" s="9">
        <f>STDEV('bcc-csm-1'!$I13,'bcc-csm1-1-m'!$I13,'BNU-ESM'!$I13,CanESM2!$I13,CCSM4!$I13,'CNRM-CM5'!$I13,'CSIRO-Mk3-6-0'!$I13,'GFDL-ESM2M'!$I13,'GFDL-ESM2G'!$I13,'HadGEM2-ES'!$I13,'HadGEM2-CC'!$I13,inmcm4!$I13,'IPSL-CM5A-LR'!$I13,'IPSL-CM5A-MR'!$I13,'IPSL-MC5B-LR'!$I13,MIROC5!$I13,'MIROC-ESM'!$I13,'MIROC-ESM-CHEM'!$I13,'MRI-CGCM3'!$I13,'NorESM1-M'!$I13)</f>
        <v>11.581807180626464</v>
      </c>
      <c r="Y14" s="9">
        <f>STDEV('bcc-csm-1'!$J13,'bcc-csm1-1-m'!$J13,'BNU-ESM'!$J13,CanESM2!$J13,CCSM4!$J13,'CNRM-CM5'!$J13,'CSIRO-Mk3-6-0'!$J13,'GFDL-ESM2M'!$J13,'GFDL-ESM2G'!$J13,'HadGEM2-ES'!$J13,'HadGEM2-CC'!$J13,inmcm4!$J13,'IPSL-CM5A-LR'!$J13,'IPSL-CM5A-MR'!$J13,'IPSL-MC5B-LR'!$J13,MIROC5!$J13,'MIROC-ESM'!$J13,'MIROC-ESM-CHEM'!$J13,'MRI-CGCM3'!$J13,'NorESM1-M'!$J13)</f>
        <v>22.551999247791894</v>
      </c>
      <c r="Z14" s="9">
        <f>STDEV('bcc-csm-1'!$K13,'bcc-csm1-1-m'!$K13,'BNU-ESM'!$K13,CanESM2!$K13,CCSM4!$K13,'CNRM-CM5'!$K13,'CSIRO-Mk3-6-0'!$K13,'GFDL-ESM2M'!$K13,'GFDL-ESM2G'!$K13,'HadGEM2-ES'!$K13,'HadGEM2-CC'!$K13,inmcm4!$K13,'IPSL-CM5A-LR'!$K13,'IPSL-CM5A-MR'!$K13,'IPSL-MC5B-LR'!$K13,MIROC5!$K13,'MIROC-ESM'!$K13,'MIROC-ESM-CHEM'!$K13,'MRI-CGCM3'!$K13,'NorESM1-M'!$K13)</f>
        <v>1.6067598299848498</v>
      </c>
      <c r="AA14" s="9">
        <f>STDEV('bcc-csm-1'!$L13,'bcc-csm1-1-m'!$L13,'BNU-ESM'!$L13,CanESM2!$L13,CCSM4!$L13,'CNRM-CM5'!$L13,'CSIRO-Mk3-6-0'!$L13,'GFDL-ESM2M'!$L13,'GFDL-ESM2G'!$L13,'HadGEM2-ES'!$L13,'HadGEM2-CC'!$L13,inmcm4!$L13,'IPSL-CM5A-LR'!$L13,'IPSL-CM5A-MR'!$L13,'IPSL-MC5B-LR'!$L13,MIROC5!$L13,'MIROC-ESM'!$L13,'MIROC-ESM-CHEM'!$L13,'MRI-CGCM3'!$L13,'NorESM1-M'!$L13)</f>
        <v>17.978157578780543</v>
      </c>
      <c r="AB14" s="9">
        <f>STDEV('bcc-csm-1'!$M13,'bcc-csm1-1-m'!$M13,'BNU-ESM'!$M13,CanESM2!$M13,CCSM4!$M13,'CNRM-CM5'!$M13,'CSIRO-Mk3-6-0'!$M13,'GFDL-ESM2M'!$M13,'GFDL-ESM2G'!$M13,'HadGEM2-ES'!$M13,'HadGEM2-CC'!$M13,inmcm4!$M13,'IPSL-CM5A-LR'!$M13,'IPSL-CM5A-MR'!$M13,'IPSL-MC5B-LR'!$M13,MIROC5!$M13,'MIROC-ESM'!$M13,'MIROC-ESM-CHEM'!$M13,'MRI-CGCM3'!$M13,'NorESM1-M'!$M13)</f>
        <v>29.537156450172322</v>
      </c>
      <c r="AC14" s="9">
        <f t="shared" ref="AC14:AH14" si="36">E14-(3*W14)</f>
        <v>-6.1475289695585804</v>
      </c>
      <c r="AD14" s="9">
        <f t="shared" si="36"/>
        <v>-16.515180632129397</v>
      </c>
      <c r="AE14" s="9">
        <f t="shared" si="36"/>
        <v>-57.860279882425679</v>
      </c>
      <c r="AF14" s="9">
        <f t="shared" si="36"/>
        <v>-8.2654076949545487</v>
      </c>
      <c r="AG14" s="9">
        <f t="shared" si="36"/>
        <v>-22.466733269991636</v>
      </c>
      <c r="AH14" s="9">
        <f t="shared" si="36"/>
        <v>-70.53589003362697</v>
      </c>
      <c r="AI14" s="9">
        <f t="shared" ref="AI14:AN14" si="37">E14+(3*W14)</f>
        <v>0.67727255951858067</v>
      </c>
      <c r="AJ14" s="9">
        <f t="shared" si="37"/>
        <v>52.97566245162939</v>
      </c>
      <c r="AK14" s="9">
        <f t="shared" si="37"/>
        <v>77.45171560432567</v>
      </c>
      <c r="AL14" s="9">
        <f t="shared" si="37"/>
        <v>1.3751512849545495</v>
      </c>
      <c r="AM14" s="9">
        <f t="shared" si="37"/>
        <v>85.402212202691629</v>
      </c>
      <c r="AN14" s="9">
        <f t="shared" si="37"/>
        <v>106.68704866740697</v>
      </c>
      <c r="AO14" s="60">
        <f>AVERAGE('bcc-csm-1'!$E13,'bcc-csm1-1-m'!$E13,'BNU-ESM'!$E13,CanESM2!$E13,CCSM4!$E13,'CNRM-CM5'!$E13,'CSIRO-Mk3-6-0'!$E13,'GFDL-ESM2M'!$E13,'GFDL-ESM2G'!$E13,'HadGEM2-ES'!$E13,'HadGEM2-CC'!$E13,inmcm4!$E13,'IPSL-CM5A-LR'!$E13,'IPSL-CM5A-MR'!$E13,'IPSL-MC5B-LR'!$E13,MIROC5!$E13,'MIROC-ESM'!$E13,'MIROC-ESM-CHEM'!$E13,'MRI-CGCM3'!$E13,'NorESM1-M'!$E13)</f>
        <v>12.355128206000002</v>
      </c>
      <c r="AP14" s="61">
        <f>AVERAGE('bcc-csm-1'!$F13,'bcc-csm1-1-m'!$F13,'BNU-ESM'!$F13,CanESM2!$F13,CCSM4!$F13,'CNRM-CM5'!$F13,'CSIRO-Mk3-6-0'!$F13,'GFDL-ESM2M'!$F13,'GFDL-ESM2G'!$F13,'HadGEM2-ES'!$F13,'HadGEM2-CC'!$F13,inmcm4!$F13,'IPSL-CM5A-LR'!$F13,'IPSL-CM5A-MR'!$F13,'IPSL-MC5B-LR'!$F13,MIROC5!$F13,'MIROC-ESM'!$F13,'MIROC-ESM-CHEM'!$F13,'MRI-CGCM3'!$F13,'NorESM1-M'!$F13)</f>
        <v>23.812111853499999</v>
      </c>
      <c r="AQ14" s="9">
        <f>AVERAGE('bcc-csm-1'!$G13,'bcc-csm1-1-m'!$G13,'BNU-ESM'!$G13,CanESM2!$G13,CCSM4!$G13,'CNRM-CM5'!$G13,'CSIRO-Mk3-6-0'!$G13,'GFDL-ESM2M'!$G13,'GFDL-ESM2G'!$G13,'HadGEM2-ES'!$G13,'HadGEM2-CC'!$G13,inmcm4!$G13,'IPSL-CM5A-LR'!$G13,'IPSL-CM5A-MR'!$G13,'IPSL-MC5B-LR'!$G13,MIROC5!$G13,'MIROC-ESM'!$G13,'MIROC-ESM-CHEM'!$G13,'MRI-CGCM3'!$G13,'NorESM1-M'!$G13)</f>
        <v>326.82473342500003</v>
      </c>
      <c r="AR14" s="57">
        <f t="shared" si="12"/>
        <v>-0.2213759468470545</v>
      </c>
      <c r="AS14" s="54">
        <f t="shared" si="13"/>
        <v>0.76558690056171752</v>
      </c>
      <c r="AT14" s="54">
        <f t="shared" si="14"/>
        <v>2.9972388436745798E-2</v>
      </c>
      <c r="AU14" s="57">
        <f t="shared" si="15"/>
        <v>-0.27884196323652455</v>
      </c>
      <c r="AV14" s="54">
        <f t="shared" si="16"/>
        <v>1.3215014132282745</v>
      </c>
      <c r="AW14" s="58">
        <f t="shared" si="17"/>
        <v>5.5306644412938817E-2</v>
      </c>
    </row>
    <row r="15" spans="1:49" ht="12.5" x14ac:dyDescent="0.25">
      <c r="A15" s="6" t="str">
        <f>IF(AND(B15='bcc-csm-1'!C14, B15='bcc-csm1-1-m'!C14,B15='BNU-ESM'!C14, B15=CanESM2!C14, B15=CCSM4!C14, B15='CNRM-CM5'!C14, B15='CSIRO-Mk3-6-0'!C14, B15='GFDL-ESM2M'!C14, B15='GFDL-ESM2G'!C14, B15='HadGEM2-ES'!C14, B15='HadGEM2-CC'!C14, B15=inmcm4!C14, B15='IPSL-CM5A-LR'!C14, B15='IPSL-CM5A-MR'!C14, B15='IPSL-MC5B-LR'!C14, B15=MIROC5!C14, B15='MIROC-ESM'!C14, B15='MIROC-ESM-CHEM'!C14, B15='MRI-CGCM3'!C14, B15='NorESM1-M'!C14), "Yes", "No")</f>
        <v>Yes</v>
      </c>
      <c r="B15" s="6">
        <v>20021</v>
      </c>
      <c r="C15" s="6" t="s">
        <v>88</v>
      </c>
      <c r="D15" s="7" t="s">
        <v>183</v>
      </c>
      <c r="E15" s="9">
        <f>AVERAGE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-2.8296794871500008</v>
      </c>
      <c r="F15" s="9">
        <f>AVERAGE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15.064192664450001</v>
      </c>
      <c r="G15" s="20">
        <f>AVERAGE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6.7652724396100012</v>
      </c>
      <c r="H15" s="9">
        <f>AVERAGE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-3.6346794871649997</v>
      </c>
      <c r="I15" s="9">
        <f>AVERAGE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26.469196194049992</v>
      </c>
      <c r="J15" s="20">
        <f>AVERAGE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19.216915464949995</v>
      </c>
      <c r="K15" s="9">
        <f>MIN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-5.0692307689999998</v>
      </c>
      <c r="L15" s="9">
        <f>MIN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-1.3427784700000001</v>
      </c>
      <c r="M15" s="9">
        <f>MIN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-27.73388546</v>
      </c>
      <c r="N15" s="9">
        <f>MIN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-6.4692307690000002</v>
      </c>
      <c r="O15" s="9">
        <f>MIN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2.9251461490000001</v>
      </c>
      <c r="P15" s="9">
        <f>MIN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-42.819256889999998</v>
      </c>
      <c r="Q15" s="9">
        <f>MAX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-1.069230769</v>
      </c>
      <c r="R15" s="9">
        <f>MAX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36.366764410000002</v>
      </c>
      <c r="S15" s="9">
        <f>MAX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71.968747590000007</v>
      </c>
      <c r="T15" s="9">
        <f>MAX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-0.90128205130000005</v>
      </c>
      <c r="U15" s="9">
        <f>MAX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65.144906860000006</v>
      </c>
      <c r="V15" s="9">
        <f>MAX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72.269883449999995</v>
      </c>
      <c r="W15" s="9">
        <f>STDEV('bcc-csm-1'!$H14,'bcc-csm1-1-m'!$H14,'BNU-ESM'!$H14,CanESM2!$H14,CCSM4!$H14,'CNRM-CM5'!$H14,'CSIRO-Mk3-6-0'!$H14,'GFDL-ESM2M'!$H14,'GFDL-ESM2G'!$H14,'HadGEM2-ES'!$H14,'HadGEM2-CC'!$H14,inmcm4!$H14,'IPSL-CM5A-LR'!$H14,'IPSL-CM5A-MR'!$H14,'IPSL-MC5B-LR'!$H14,MIROC5!$H14,'MIROC-ESM'!$H14,'MIROC-ESM-CHEM'!$H14,'MRI-CGCM3'!$H14,'NorESM1-M'!$H14)</f>
        <v>1.0758016037879323</v>
      </c>
      <c r="X15" s="9">
        <f>STDEV('bcc-csm-1'!$I14,'bcc-csm1-1-m'!$I14,'BNU-ESM'!$I14,CanESM2!$I14,CCSM4!$I14,'CNRM-CM5'!$I14,'CSIRO-Mk3-6-0'!$I14,'GFDL-ESM2M'!$I14,'GFDL-ESM2G'!$I14,'HadGEM2-ES'!$I14,'HadGEM2-CC'!$I14,inmcm4!$I14,'IPSL-CM5A-LR'!$I14,'IPSL-CM5A-MR'!$I14,'IPSL-MC5B-LR'!$I14,MIROC5!$I14,'MIROC-ESM'!$I14,'MIROC-ESM-CHEM'!$I14,'MRI-CGCM3'!$I14,'NorESM1-M'!$I14)</f>
        <v>10.953351046178842</v>
      </c>
      <c r="Y15" s="9">
        <f>STDEV('bcc-csm-1'!$J14,'bcc-csm1-1-m'!$J14,'BNU-ESM'!$J14,CanESM2!$J14,CCSM4!$J14,'CNRM-CM5'!$J14,'CSIRO-Mk3-6-0'!$J14,'GFDL-ESM2M'!$J14,'GFDL-ESM2G'!$J14,'HadGEM2-ES'!$J14,'HadGEM2-CC'!$J14,inmcm4!$J14,'IPSL-CM5A-LR'!$J14,'IPSL-CM5A-MR'!$J14,'IPSL-MC5B-LR'!$J14,MIROC5!$J14,'MIROC-ESM'!$J14,'MIROC-ESM-CHEM'!$J14,'MRI-CGCM3'!$J14,'NorESM1-M'!$J14)</f>
        <v>24.566509469590219</v>
      </c>
      <c r="Z15" s="9">
        <f>STDEV('bcc-csm-1'!$K14,'bcc-csm1-1-m'!$K14,'BNU-ESM'!$K14,CanESM2!$K14,CCSM4!$K14,'CNRM-CM5'!$K14,'CSIRO-Mk3-6-0'!$K14,'GFDL-ESM2M'!$K14,'GFDL-ESM2G'!$K14,'HadGEM2-ES'!$K14,'HadGEM2-CC'!$K14,inmcm4!$K14,'IPSL-CM5A-LR'!$K14,'IPSL-CM5A-MR'!$K14,'IPSL-MC5B-LR'!$K14,MIROC5!$K14,'MIROC-ESM'!$K14,'MIROC-ESM-CHEM'!$K14,'MRI-CGCM3'!$K14,'NorESM1-M'!$K14)</f>
        <v>1.7733157320690933</v>
      </c>
      <c r="AA15" s="9">
        <f>STDEV('bcc-csm-1'!$L14,'bcc-csm1-1-m'!$L14,'BNU-ESM'!$L14,CanESM2!$L14,CCSM4!$L14,'CNRM-CM5'!$L14,'CSIRO-Mk3-6-0'!$L14,'GFDL-ESM2M'!$L14,'GFDL-ESM2G'!$L14,'HadGEM2-ES'!$L14,'HadGEM2-CC'!$L14,inmcm4!$L14,'IPSL-CM5A-LR'!$L14,'IPSL-CM5A-MR'!$L14,'IPSL-MC5B-LR'!$L14,MIROC5!$L14,'MIROC-ESM'!$L14,'MIROC-ESM-CHEM'!$L14,'MRI-CGCM3'!$L14,'NorESM1-M'!$L14)</f>
        <v>17.21168782778399</v>
      </c>
      <c r="AB15" s="9">
        <f>STDEV('bcc-csm-1'!$M14,'bcc-csm1-1-m'!$M14,'BNU-ESM'!$M14,CanESM2!$M14,CCSM4!$M14,'CNRM-CM5'!$M14,'CSIRO-Mk3-6-0'!$M14,'GFDL-ESM2M'!$M14,'GFDL-ESM2G'!$M14,'HadGEM2-ES'!$M14,'HadGEM2-CC'!$M14,inmcm4!$M14,'IPSL-CM5A-LR'!$M14,'IPSL-CM5A-MR'!$M14,'IPSL-MC5B-LR'!$M14,MIROC5!$M14,'MIROC-ESM'!$M14,'MIROC-ESM-CHEM'!$M14,'MRI-CGCM3'!$M14,'NorESM1-M'!$M14)</f>
        <v>27.165941947555797</v>
      </c>
      <c r="AC15" s="9">
        <f t="shared" ref="AC15:AH15" si="38">E15-(3*W15)</f>
        <v>-6.0570842985137983</v>
      </c>
      <c r="AD15" s="9">
        <f t="shared" si="38"/>
        <v>-17.795860474086528</v>
      </c>
      <c r="AE15" s="9">
        <f t="shared" si="38"/>
        <v>-66.93425596916066</v>
      </c>
      <c r="AF15" s="9">
        <f t="shared" si="38"/>
        <v>-8.954626683372279</v>
      </c>
      <c r="AG15" s="9">
        <f t="shared" si="38"/>
        <v>-25.165867289301978</v>
      </c>
      <c r="AH15" s="9">
        <f t="shared" si="38"/>
        <v>-62.280910377717404</v>
      </c>
      <c r="AI15" s="9">
        <f t="shared" ref="AI15:AN15" si="39">E15+(3*W15)</f>
        <v>0.39772532421379614</v>
      </c>
      <c r="AJ15" s="9">
        <f t="shared" si="39"/>
        <v>47.924245802986533</v>
      </c>
      <c r="AK15" s="9">
        <f t="shared" si="39"/>
        <v>80.464800848380662</v>
      </c>
      <c r="AL15" s="9">
        <f t="shared" si="39"/>
        <v>1.6852677090422801</v>
      </c>
      <c r="AM15" s="9">
        <f t="shared" si="39"/>
        <v>78.104259677401956</v>
      </c>
      <c r="AN15" s="9">
        <f t="shared" si="39"/>
        <v>100.71474130761739</v>
      </c>
      <c r="AO15" s="60">
        <f>AVERAGE('bcc-csm-1'!$E14,'bcc-csm1-1-m'!$E14,'BNU-ESM'!$E14,CanESM2!$E14,CCSM4!$E14,'CNRM-CM5'!$E14,'CSIRO-Mk3-6-0'!$E14,'GFDL-ESM2M'!$E14,'GFDL-ESM2G'!$E14,'HadGEM2-ES'!$E14,'HadGEM2-CC'!$E14,inmcm4!$E14,'IPSL-CM5A-LR'!$E14,'IPSL-CM5A-MR'!$E14,'IPSL-MC5B-LR'!$E14,MIROC5!$E14,'MIROC-ESM'!$E14,'MIROC-ESM-CHEM'!$E14,'MRI-CGCM3'!$E14,'NorESM1-M'!$E14)</f>
        <v>11.337179486650001</v>
      </c>
      <c r="AP15" s="61">
        <f>AVERAGE('bcc-csm-1'!$F14,'bcc-csm1-1-m'!$F14,'BNU-ESM'!$F14,CanESM2!$F14,CCSM4!$F14,'CNRM-CM5'!$F14,'CSIRO-Mk3-6-0'!$F14,'GFDL-ESM2M'!$F14,'GFDL-ESM2G'!$F14,'HadGEM2-ES'!$F14,'HadGEM2-CC'!$F14,inmcm4!$F14,'IPSL-CM5A-LR'!$F14,'IPSL-CM5A-MR'!$F14,'IPSL-MC5B-LR'!$F14,MIROC5!$F14,'MIROC-ESM'!$F14,'MIROC-ESM-CHEM'!$F14,'MRI-CGCM3'!$F14,'NorESM1-M'!$F14)</f>
        <v>16.090859674000001</v>
      </c>
      <c r="AQ15" s="9">
        <f>AVERAGE('bcc-csm-1'!$G14,'bcc-csm1-1-m'!$G14,'BNU-ESM'!$G14,CanESM2!$G14,CCSM4!$G14,'CNRM-CM5'!$G14,'CSIRO-Mk3-6-0'!$G14,'GFDL-ESM2M'!$G14,'GFDL-ESM2G'!$G14,'HadGEM2-ES'!$G14,'HadGEM2-CC'!$G14,inmcm4!$G14,'IPSL-CM5A-LR'!$G14,'IPSL-CM5A-MR'!$G14,'IPSL-MC5B-LR'!$G14,MIROC5!$G14,'MIROC-ESM'!$G14,'MIROC-ESM-CHEM'!$G14,'MRI-CGCM3'!$G14,'NorESM1-M'!$G14)</f>
        <v>362.18216082000004</v>
      </c>
      <c r="AR15" s="57">
        <f t="shared" si="12"/>
        <v>-0.24959289834672421</v>
      </c>
      <c r="AS15" s="54">
        <f t="shared" si="13"/>
        <v>0.93619563961464947</v>
      </c>
      <c r="AT15" s="54">
        <f t="shared" si="14"/>
        <v>1.867919840196728E-2</v>
      </c>
      <c r="AU15" s="57">
        <f t="shared" si="15"/>
        <v>-0.3205982132897327</v>
      </c>
      <c r="AV15" s="54">
        <f t="shared" si="16"/>
        <v>1.6449833464659167</v>
      </c>
      <c r="AW15" s="58">
        <f t="shared" si="17"/>
        <v>5.3058702343157536E-2</v>
      </c>
    </row>
    <row r="16" spans="1:49" ht="12.5" x14ac:dyDescent="0.25">
      <c r="A16" s="6" t="str">
        <f>IF(AND(B16='bcc-csm-1'!C15, B16='bcc-csm1-1-m'!C15,B16='BNU-ESM'!C15, B16=CanESM2!C15, B16=CCSM4!C15, B16='CNRM-CM5'!C15, B16='CSIRO-Mk3-6-0'!C15, B16='GFDL-ESM2M'!C15, B16='GFDL-ESM2G'!C15, B16='HadGEM2-ES'!C15, B16='HadGEM2-CC'!C15, B16=inmcm4!C15, B16='IPSL-CM5A-LR'!C15, B16='IPSL-CM5A-MR'!C15, B16='IPSL-MC5B-LR'!C15, B16=MIROC5!C15, B16='MIROC-ESM'!C15, B16='MIROC-ESM-CHEM'!C15, B16='MRI-CGCM3'!C15, B16='NorESM1-M'!C15), "Yes", "No")</f>
        <v>Yes</v>
      </c>
      <c r="B16" s="6">
        <v>20023</v>
      </c>
      <c r="C16" s="6" t="s">
        <v>89</v>
      </c>
      <c r="D16" s="7" t="s">
        <v>183</v>
      </c>
      <c r="E16" s="9">
        <f>AVERAGE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-4.274294871775</v>
      </c>
      <c r="F16" s="9">
        <f>AVERAGE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12.531600367954999</v>
      </c>
      <c r="G16" s="20">
        <f>AVERAGE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7.409172492375002</v>
      </c>
      <c r="H16" s="9">
        <f>AVERAGE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-5.8342948717499992</v>
      </c>
      <c r="I16" s="9">
        <f>AVERAGE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22.266170651850004</v>
      </c>
      <c r="J16" s="20">
        <f>AVERAGE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5.7565091618549982</v>
      </c>
      <c r="K16" s="9">
        <f>MIN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-6.7038461539999998</v>
      </c>
      <c r="L16" s="9">
        <f>MIN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-0.37898981390000003</v>
      </c>
      <c r="M16" s="9">
        <f>MIN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-6.3351345239999999</v>
      </c>
      <c r="N16" s="9">
        <f>MIN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-8.596153846</v>
      </c>
      <c r="O16" s="9">
        <f>MIN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6.4515846669999997</v>
      </c>
      <c r="P16" s="9">
        <f>MIN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-21.621046530000001</v>
      </c>
      <c r="Q16" s="9">
        <f>MAX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-0.63846153849999998</v>
      </c>
      <c r="R16" s="9">
        <f>MAX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28.424299040000001</v>
      </c>
      <c r="S16" s="9">
        <f>MAX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20.722920989999999</v>
      </c>
      <c r="T16" s="9">
        <f>MAX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-1.352564103</v>
      </c>
      <c r="U16" s="9">
        <f>MAX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46.477299940000002</v>
      </c>
      <c r="V16" s="9">
        <f>MAX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40.749944919999997</v>
      </c>
      <c r="W16" s="9">
        <f>STDEV('bcc-csm-1'!$H15,'bcc-csm1-1-m'!$H15,'BNU-ESM'!$H15,CanESM2!$H15,CCSM4!$H15,'CNRM-CM5'!$H15,'CSIRO-Mk3-6-0'!$H15,'GFDL-ESM2M'!$H15,'GFDL-ESM2G'!$H15,'HadGEM2-ES'!$H15,'HadGEM2-CC'!$H15,inmcm4!$H15,'IPSL-CM5A-LR'!$H15,'IPSL-CM5A-MR'!$H15,'IPSL-MC5B-LR'!$H15,MIROC5!$H15,'MIROC-ESM'!$H15,'MIROC-ESM-CHEM'!$H15,'MRI-CGCM3'!$H15,'NorESM1-M'!$H15)</f>
        <v>1.6496613237019064</v>
      </c>
      <c r="X16" s="9">
        <f>STDEV('bcc-csm-1'!$I15,'bcc-csm1-1-m'!$I15,'BNU-ESM'!$I15,CanESM2!$I15,CCSM4!$I15,'CNRM-CM5'!$I15,'CSIRO-Mk3-6-0'!$I15,'GFDL-ESM2M'!$I15,'GFDL-ESM2G'!$I15,'HadGEM2-ES'!$I15,'HadGEM2-CC'!$I15,inmcm4!$I15,'IPSL-CM5A-LR'!$I15,'IPSL-CM5A-MR'!$I15,'IPSL-MC5B-LR'!$I15,MIROC5!$I15,'MIROC-ESM'!$I15,'MIROC-ESM-CHEM'!$I15,'MRI-CGCM3'!$I15,'NorESM1-M'!$I15)</f>
        <v>6.8535783705790321</v>
      </c>
      <c r="Y16" s="9">
        <f>STDEV('bcc-csm-1'!$J15,'bcc-csm1-1-m'!$J15,'BNU-ESM'!$J15,CanESM2!$J15,CCSM4!$J15,'CNRM-CM5'!$J15,'CSIRO-Mk3-6-0'!$J15,'GFDL-ESM2M'!$J15,'GFDL-ESM2G'!$J15,'HadGEM2-ES'!$J15,'HadGEM2-CC'!$J15,inmcm4!$J15,'IPSL-CM5A-LR'!$J15,'IPSL-CM5A-MR'!$J15,'IPSL-MC5B-LR'!$J15,MIROC5!$J15,'MIROC-ESM'!$J15,'MIROC-ESM-CHEM'!$J15,'MRI-CGCM3'!$J15,'NorESM1-M'!$J15)</f>
        <v>9.0479379931825061</v>
      </c>
      <c r="Z16" s="9">
        <f>STDEV('bcc-csm-1'!$K15,'bcc-csm1-1-m'!$K15,'BNU-ESM'!$K15,CanESM2!$K15,CCSM4!$K15,'CNRM-CM5'!$K15,'CSIRO-Mk3-6-0'!$K15,'GFDL-ESM2M'!$K15,'GFDL-ESM2G'!$K15,'HadGEM2-ES'!$K15,'HadGEM2-CC'!$K15,inmcm4!$K15,'IPSL-CM5A-LR'!$K15,'IPSL-CM5A-MR'!$K15,'IPSL-MC5B-LR'!$K15,MIROC5!$K15,'MIROC-ESM'!$K15,'MIROC-ESM-CHEM'!$K15,'MRI-CGCM3'!$K15,'NorESM1-M'!$K15)</f>
        <v>1.90240362915163</v>
      </c>
      <c r="AA16" s="9">
        <f>STDEV('bcc-csm-1'!$L15,'bcc-csm1-1-m'!$L15,'BNU-ESM'!$L15,CanESM2!$L15,CCSM4!$L15,'CNRM-CM5'!$L15,'CSIRO-Mk3-6-0'!$L15,'GFDL-ESM2M'!$L15,'GFDL-ESM2G'!$L15,'HadGEM2-ES'!$L15,'HadGEM2-CC'!$L15,inmcm4!$L15,'IPSL-CM5A-LR'!$L15,'IPSL-CM5A-MR'!$L15,'IPSL-MC5B-LR'!$L15,MIROC5!$L15,'MIROC-ESM'!$L15,'MIROC-ESM-CHEM'!$L15,'MRI-CGCM3'!$L15,'NorESM1-M'!$L15)</f>
        <v>10.977786383106144</v>
      </c>
      <c r="AB16" s="9">
        <f>STDEV('bcc-csm-1'!$M15,'bcc-csm1-1-m'!$M15,'BNU-ESM'!$M15,CanESM2!$M15,CCSM4!$M15,'CNRM-CM5'!$M15,'CSIRO-Mk3-6-0'!$M15,'GFDL-ESM2M'!$M15,'GFDL-ESM2G'!$M15,'HadGEM2-ES'!$M15,'HadGEM2-CC'!$M15,inmcm4!$M15,'IPSL-CM5A-LR'!$M15,'IPSL-CM5A-MR'!$M15,'IPSL-MC5B-LR'!$M15,MIROC5!$M15,'MIROC-ESM'!$M15,'MIROC-ESM-CHEM'!$M15,'MRI-CGCM3'!$M15,'NorESM1-M'!$M15)</f>
        <v>17.499477853864153</v>
      </c>
      <c r="AC16" s="9">
        <f t="shared" ref="AC16:AH16" si="40">E16-(3*W16)</f>
        <v>-9.2232788428807204</v>
      </c>
      <c r="AD16" s="9">
        <f t="shared" si="40"/>
        <v>-8.0291347437820964</v>
      </c>
      <c r="AE16" s="9">
        <f t="shared" si="40"/>
        <v>-19.734641487172514</v>
      </c>
      <c r="AF16" s="9">
        <f t="shared" si="40"/>
        <v>-11.541505759204888</v>
      </c>
      <c r="AG16" s="9">
        <f t="shared" si="40"/>
        <v>-10.66718849746843</v>
      </c>
      <c r="AH16" s="9">
        <f t="shared" si="40"/>
        <v>-46.741924399737464</v>
      </c>
      <c r="AI16" s="9">
        <f t="shared" ref="AI16:AN16" si="41">E16+(3*W16)</f>
        <v>0.67468909933071952</v>
      </c>
      <c r="AJ16" s="9">
        <f t="shared" si="41"/>
        <v>33.092335479692096</v>
      </c>
      <c r="AK16" s="9">
        <f t="shared" si="41"/>
        <v>34.552986471922516</v>
      </c>
      <c r="AL16" s="9">
        <f t="shared" si="41"/>
        <v>-0.12708398429510925</v>
      </c>
      <c r="AM16" s="9">
        <f t="shared" si="41"/>
        <v>55.199529801168438</v>
      </c>
      <c r="AN16" s="9">
        <f t="shared" si="41"/>
        <v>58.254942723447463</v>
      </c>
      <c r="AO16" s="60">
        <f>AVERAGE('bcc-csm-1'!$E15,'bcc-csm1-1-m'!$E15,'BNU-ESM'!$E15,CanESM2!$E15,CCSM4!$E15,'CNRM-CM5'!$E15,'CSIRO-Mk3-6-0'!$E15,'GFDL-ESM2M'!$E15,'GFDL-ESM2G'!$E15,'HadGEM2-ES'!$E15,'HadGEM2-CC'!$E15,inmcm4!$E15,'IPSL-CM5A-LR'!$E15,'IPSL-CM5A-MR'!$E15,'IPSL-MC5B-LR'!$E15,MIROC5!$E15,'MIROC-ESM'!$E15,'MIROC-ESM-CHEM'!$E15,'MRI-CGCM3'!$E15,'NorESM1-M'!$E15)</f>
        <v>30.071794872000005</v>
      </c>
      <c r="AP16" s="61">
        <f>AVERAGE('bcc-csm-1'!$F15,'bcc-csm1-1-m'!$F15,'BNU-ESM'!$F15,CanESM2!$F15,CCSM4!$F15,'CNRM-CM5'!$F15,'CSIRO-Mk3-6-0'!$F15,'GFDL-ESM2M'!$F15,'GFDL-ESM2G'!$F15,'HadGEM2-ES'!$F15,'HadGEM2-CC'!$F15,inmcm4!$F15,'IPSL-CM5A-LR'!$F15,'IPSL-CM5A-MR'!$F15,'IPSL-MC5B-LR'!$F15,MIROC5!$F15,'MIROC-ESM'!$F15,'MIROC-ESM-CHEM'!$F15,'MRI-CGCM3'!$F15,'NorESM1-M'!$F15)</f>
        <v>18.859236728999999</v>
      </c>
      <c r="AQ16" s="9">
        <f>AVERAGE('bcc-csm-1'!$G15,'bcc-csm1-1-m'!$G15,'BNU-ESM'!$G15,CanESM2!$G15,CCSM4!$G15,'CNRM-CM5'!$G15,'CSIRO-Mk3-6-0'!$G15,'GFDL-ESM2M'!$G15,'GFDL-ESM2G'!$G15,'HadGEM2-ES'!$G15,'HadGEM2-CC'!$G15,inmcm4!$G15,'IPSL-CM5A-LR'!$G15,'IPSL-CM5A-MR'!$G15,'IPSL-MC5B-LR'!$G15,MIROC5!$G15,'MIROC-ESM'!$G15,'MIROC-ESM-CHEM'!$G15,'MRI-CGCM3'!$G15,'NorESM1-M'!$G15)</f>
        <v>153.85057703500001</v>
      </c>
      <c r="AR16" s="57">
        <f t="shared" si="12"/>
        <v>-0.14213634038036144</v>
      </c>
      <c r="AS16" s="54">
        <f t="shared" si="13"/>
        <v>0.66448078191229532</v>
      </c>
      <c r="AT16" s="54">
        <f t="shared" si="14"/>
        <v>4.8158236616099678E-2</v>
      </c>
      <c r="AU16" s="57">
        <f t="shared" si="15"/>
        <v>-0.19401219303947631</v>
      </c>
      <c r="AV16" s="54">
        <f t="shared" si="16"/>
        <v>1.180650679123781</v>
      </c>
      <c r="AW16" s="58">
        <f t="shared" si="17"/>
        <v>3.7416233808115193E-2</v>
      </c>
    </row>
    <row r="17" spans="1:49" ht="12.5" x14ac:dyDescent="0.25">
      <c r="A17" s="6" t="str">
        <f>IF(AND(B17='bcc-csm-1'!C16, B17='bcc-csm1-1-m'!C16,B17='BNU-ESM'!C16, B17=CanESM2!C16, B17=CCSM4!C16, B17='CNRM-CM5'!C16, B17='CSIRO-Mk3-6-0'!C16, B17='GFDL-ESM2M'!C16, B17='GFDL-ESM2G'!C16, B17='HadGEM2-ES'!C16, B17='HadGEM2-CC'!C16, B17=inmcm4!C16, B17='IPSL-CM5A-LR'!C16, B17='IPSL-CM5A-MR'!C16, B17='IPSL-MC5B-LR'!C16, B17=MIROC5!C16, B17='MIROC-ESM'!C16, B17='MIROC-ESM-CHEM'!C16, B17='MRI-CGCM3'!C16, B17='NorESM1-M'!C16), "Yes", "No")</f>
        <v>Yes</v>
      </c>
      <c r="B17" s="6">
        <v>20025</v>
      </c>
      <c r="C17" s="6" t="s">
        <v>90</v>
      </c>
      <c r="D17" s="7" t="s">
        <v>183</v>
      </c>
      <c r="E17" s="9">
        <f>AVERAGE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-3.90153846161</v>
      </c>
      <c r="F17" s="9">
        <f>AVERAGE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22.987826754100002</v>
      </c>
      <c r="G17" s="20">
        <f>AVERAGE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10.945739954729998</v>
      </c>
      <c r="H17" s="9">
        <f>AVERAGE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-5.0915384615999999</v>
      </c>
      <c r="I17" s="9">
        <f>AVERAGE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37.23012980555</v>
      </c>
      <c r="J17" s="20">
        <f>AVERAGE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8.7297981641580016</v>
      </c>
      <c r="K17" s="9">
        <f>MIN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-6.9217948720000004</v>
      </c>
      <c r="L17" s="9">
        <f>MIN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4.5829095029999998</v>
      </c>
      <c r="M17" s="9">
        <f>MIN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-5.8024509579999997</v>
      </c>
      <c r="N17" s="9">
        <f>MIN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-7.7871794870000004</v>
      </c>
      <c r="O17" s="9">
        <f>MIN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8.7452871709999993</v>
      </c>
      <c r="P17" s="9">
        <f>MIN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-37.670896849999998</v>
      </c>
      <c r="Q17" s="9">
        <f>MAX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-0.67948717950000004</v>
      </c>
      <c r="R17" s="9">
        <f>MAX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37.807840730000002</v>
      </c>
      <c r="S17" s="9">
        <f>MAX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23.352896550000001</v>
      </c>
      <c r="T17" s="9">
        <f>MAX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-2.325641026</v>
      </c>
      <c r="U17" s="9">
        <f>MAX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69.907215980000004</v>
      </c>
      <c r="V17" s="9">
        <f>MAX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48.060276399999999</v>
      </c>
      <c r="W17" s="9">
        <f>STDEV('bcc-csm-1'!$H16,'bcc-csm1-1-m'!$H16,'BNU-ESM'!$H16,CanESM2!$H16,CCSM4!$H16,'CNRM-CM5'!$H16,'CSIRO-Mk3-6-0'!$H16,'GFDL-ESM2M'!$H16,'GFDL-ESM2G'!$H16,'HadGEM2-ES'!$H16,'HadGEM2-CC'!$H16,inmcm4!$H16,'IPSL-CM5A-LR'!$H16,'IPSL-CM5A-MR'!$H16,'IPSL-MC5B-LR'!$H16,MIROC5!$H16,'MIROC-ESM'!$H16,'MIROC-ESM-CHEM'!$H16,'MRI-CGCM3'!$H16,'NorESM1-M'!$H16)</f>
        <v>1.6480804517607401</v>
      </c>
      <c r="X17" s="9">
        <f>STDEV('bcc-csm-1'!$I16,'bcc-csm1-1-m'!$I16,'BNU-ESM'!$I16,CanESM2!$I16,CCSM4!$I16,'CNRM-CM5'!$I16,'CSIRO-Mk3-6-0'!$I16,'GFDL-ESM2M'!$I16,'GFDL-ESM2G'!$I16,'HadGEM2-ES'!$I16,'HadGEM2-CC'!$I16,inmcm4!$I16,'IPSL-CM5A-LR'!$I16,'IPSL-CM5A-MR'!$I16,'IPSL-MC5B-LR'!$I16,MIROC5!$I16,'MIROC-ESM'!$I16,'MIROC-ESM-CHEM'!$I16,'MRI-CGCM3'!$I16,'NorESM1-M'!$I16)</f>
        <v>10.380089424988679</v>
      </c>
      <c r="Y17" s="9">
        <f>STDEV('bcc-csm-1'!$J16,'bcc-csm1-1-m'!$J16,'BNU-ESM'!$J16,CanESM2!$J16,CCSM4!$J16,'CNRM-CM5'!$J16,'CSIRO-Mk3-6-0'!$J16,'GFDL-ESM2M'!$J16,'GFDL-ESM2G'!$J16,'HadGEM2-ES'!$J16,'HadGEM2-CC'!$J16,inmcm4!$J16,'IPSL-CM5A-LR'!$J16,'IPSL-CM5A-MR'!$J16,'IPSL-MC5B-LR'!$J16,MIROC5!$J16,'MIROC-ESM'!$J16,'MIROC-ESM-CHEM'!$J16,'MRI-CGCM3'!$J16,'NorESM1-M'!$J16)</f>
        <v>8.7227092619792224</v>
      </c>
      <c r="Z17" s="9">
        <f>STDEV('bcc-csm-1'!$K16,'bcc-csm1-1-m'!$K16,'BNU-ESM'!$K16,CanESM2!$K16,CCSM4!$K16,'CNRM-CM5'!$K16,'CSIRO-Mk3-6-0'!$K16,'GFDL-ESM2M'!$K16,'GFDL-ESM2G'!$K16,'HadGEM2-ES'!$K16,'HadGEM2-CC'!$K16,inmcm4!$K16,'IPSL-CM5A-LR'!$K16,'IPSL-CM5A-MR'!$K16,'IPSL-MC5B-LR'!$K16,MIROC5!$K16,'MIROC-ESM'!$K16,'MIROC-ESM-CHEM'!$K16,'MRI-CGCM3'!$K16,'NorESM1-M'!$K16)</f>
        <v>1.4604929374702063</v>
      </c>
      <c r="AA17" s="9">
        <f>STDEV('bcc-csm-1'!$L16,'bcc-csm1-1-m'!$L16,'BNU-ESM'!$L16,CanESM2!$L16,CCSM4!$L16,'CNRM-CM5'!$L16,'CSIRO-Mk3-6-0'!$L16,'GFDL-ESM2M'!$L16,'GFDL-ESM2G'!$L16,'HadGEM2-ES'!$L16,'HadGEM2-CC'!$L16,inmcm4!$L16,'IPSL-CM5A-LR'!$L16,'IPSL-CM5A-MR'!$L16,'IPSL-MC5B-LR'!$L16,MIROC5!$L16,'MIROC-ESM'!$L16,'MIROC-ESM-CHEM'!$L16,'MRI-CGCM3'!$L16,'NorESM1-M'!$L16)</f>
        <v>17.499601244925234</v>
      </c>
      <c r="AB17" s="9">
        <f>STDEV('bcc-csm-1'!$M16,'bcc-csm1-1-m'!$M16,'BNU-ESM'!$M16,CanESM2!$M16,CCSM4!$M16,'CNRM-CM5'!$M16,'CSIRO-Mk3-6-0'!$M16,'GFDL-ESM2M'!$M16,'GFDL-ESM2G'!$M16,'HadGEM2-ES'!$M16,'HadGEM2-CC'!$M16,inmcm4!$M16,'IPSL-CM5A-LR'!$M16,'IPSL-CM5A-MR'!$M16,'IPSL-MC5B-LR'!$M16,MIROC5!$M16,'MIROC-ESM'!$M16,'MIROC-ESM-CHEM'!$M16,'MRI-CGCM3'!$M16,'NorESM1-M'!$M16)</f>
        <v>22.437857445033863</v>
      </c>
      <c r="AC17" s="9">
        <f t="shared" ref="AC17:AH17" si="42">E17-(3*W17)</f>
        <v>-8.8457798168922199</v>
      </c>
      <c r="AD17" s="9">
        <f t="shared" si="42"/>
        <v>-8.1524415208660344</v>
      </c>
      <c r="AE17" s="9">
        <f t="shared" si="42"/>
        <v>-15.222387831207669</v>
      </c>
      <c r="AF17" s="9">
        <f t="shared" si="42"/>
        <v>-9.4730172740106191</v>
      </c>
      <c r="AG17" s="9">
        <f t="shared" si="42"/>
        <v>-15.268673929225706</v>
      </c>
      <c r="AH17" s="9">
        <f t="shared" si="42"/>
        <v>-58.583774170943585</v>
      </c>
      <c r="AI17" s="9">
        <f t="shared" ref="AI17:AN17" si="43">E17+(3*W17)</f>
        <v>1.0427028936722205</v>
      </c>
      <c r="AJ17" s="9">
        <f t="shared" si="43"/>
        <v>54.128095029066039</v>
      </c>
      <c r="AK17" s="9">
        <f t="shared" si="43"/>
        <v>37.113867740667665</v>
      </c>
      <c r="AL17" s="9">
        <f t="shared" si="43"/>
        <v>-0.71005964918938158</v>
      </c>
      <c r="AM17" s="9">
        <f t="shared" si="43"/>
        <v>89.728933540325698</v>
      </c>
      <c r="AN17" s="9">
        <f t="shared" si="43"/>
        <v>76.043370499259581</v>
      </c>
      <c r="AO17" s="60">
        <f>AVERAGE('bcc-csm-1'!$E16,'bcc-csm1-1-m'!$E16,'BNU-ESM'!$E16,CanESM2!$E16,CCSM4!$E16,'CNRM-CM5'!$E16,'CSIRO-Mk3-6-0'!$E16,'GFDL-ESM2M'!$E16,'GFDL-ESM2G'!$E16,'HadGEM2-ES'!$E16,'HadGEM2-CC'!$E16,inmcm4!$E16,'IPSL-CM5A-LR'!$E16,'IPSL-CM5A-MR'!$E16,'IPSL-MC5B-LR'!$E16,MIROC5!$E16,'MIROC-ESM'!$E16,'MIROC-ESM-CHEM'!$E16,'MRI-CGCM3'!$E16,'NorESM1-M'!$E16)</f>
        <v>20.011538461000004</v>
      </c>
      <c r="AP17" s="61">
        <f>AVERAGE('bcc-csm-1'!$F16,'bcc-csm1-1-m'!$F16,'BNU-ESM'!$F16,CanESM2!$F16,CCSM4!$F16,'CNRM-CM5'!$F16,'CSIRO-Mk3-6-0'!$F16,'GFDL-ESM2M'!$F16,'GFDL-ESM2G'!$F16,'HadGEM2-ES'!$F16,'HadGEM2-CC'!$F16,inmcm4!$F16,'IPSL-CM5A-LR'!$F16,'IPSL-CM5A-MR'!$F16,'IPSL-MC5B-LR'!$F16,MIROC5!$F16,'MIROC-ESM'!$F16,'MIROC-ESM-CHEM'!$F16,'MRI-CGCM3'!$F16,'NorESM1-M'!$F16)</f>
        <v>46.203596458000007</v>
      </c>
      <c r="AQ17" s="9">
        <f>AVERAGE('bcc-csm-1'!$G16,'bcc-csm1-1-m'!$G16,'BNU-ESM'!$G16,CanESM2!$G16,CCSM4!$G16,'CNRM-CM5'!$G16,'CSIRO-Mk3-6-0'!$G16,'GFDL-ESM2M'!$G16,'GFDL-ESM2G'!$G16,'HadGEM2-ES'!$G16,'HadGEM2-CC'!$G16,inmcm4!$G16,'IPSL-CM5A-LR'!$G16,'IPSL-CM5A-MR'!$G16,'IPSL-MC5B-LR'!$G16,MIROC5!$G16,'MIROC-ESM'!$G16,'MIROC-ESM-CHEM'!$G16,'MRI-CGCM3'!$G16,'NorESM1-M'!$G16)</f>
        <v>173.29706958500006</v>
      </c>
      <c r="AR17" s="57">
        <f t="shared" si="12"/>
        <v>-0.19496444359905724</v>
      </c>
      <c r="AS17" s="54">
        <f t="shared" si="13"/>
        <v>0.49753327698194222</v>
      </c>
      <c r="AT17" s="54">
        <f t="shared" si="14"/>
        <v>6.3161714049418755E-2</v>
      </c>
      <c r="AU17" s="57">
        <f t="shared" si="15"/>
        <v>-0.25443013646965595</v>
      </c>
      <c r="AV17" s="54">
        <f t="shared" si="16"/>
        <v>0.80578423888263617</v>
      </c>
      <c r="AW17" s="58">
        <f t="shared" si="17"/>
        <v>5.0374759279331861E-2</v>
      </c>
    </row>
    <row r="18" spans="1:49" ht="12.5" x14ac:dyDescent="0.25">
      <c r="A18" s="6" t="str">
        <f>IF(AND(B18='bcc-csm-1'!C17, B18='bcc-csm1-1-m'!C17,B18='BNU-ESM'!C17, B18=CanESM2!C17, B18=CCSM4!C17, B18='CNRM-CM5'!C17, B18='CSIRO-Mk3-6-0'!C17, B18='GFDL-ESM2M'!C17, B18='GFDL-ESM2G'!C17, B18='HadGEM2-ES'!C17, B18='HadGEM2-CC'!C17, B18=inmcm4!C17, B18='IPSL-CM5A-LR'!C17, B18='IPSL-CM5A-MR'!C17, B18='IPSL-MC5B-LR'!C17, B18=MIROC5!C17, B18='MIROC-ESM'!C17, B18='MIROC-ESM-CHEM'!C17, B18='MRI-CGCM3'!C17, B18='NorESM1-M'!C17), "Yes", "No")</f>
        <v>Yes</v>
      </c>
      <c r="B18" s="6">
        <v>20027</v>
      </c>
      <c r="C18" s="6" t="s">
        <v>91</v>
      </c>
      <c r="D18" s="7" t="s">
        <v>183</v>
      </c>
      <c r="E18" s="9">
        <f>AVERAGE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-3.2785256409924997</v>
      </c>
      <c r="F18" s="9">
        <f>AVERAGE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17.348760642950001</v>
      </c>
      <c r="G18" s="20">
        <f>AVERAGE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10.596305990270002</v>
      </c>
      <c r="H18" s="9">
        <f>AVERAGE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-4.2760256410000004</v>
      </c>
      <c r="I18" s="9">
        <f>AVERAGE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28.286079750449993</v>
      </c>
      <c r="J18" s="20">
        <f>AVERAGE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16.436438901815002</v>
      </c>
      <c r="K18" s="9">
        <f>MIN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-5.5807692309999997</v>
      </c>
      <c r="L18" s="9">
        <f>MIN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0.58478478899999997</v>
      </c>
      <c r="M18" s="9">
        <f>MIN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-17.6937943</v>
      </c>
      <c r="N18" s="9">
        <f>MIN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-8.0115384620000007</v>
      </c>
      <c r="O18" s="9">
        <f>MIN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2.1408610829999999</v>
      </c>
      <c r="P18" s="9">
        <f>MIN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-21.506535020000001</v>
      </c>
      <c r="Q18" s="9">
        <f>MAX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-3.2051282049999998E-2</v>
      </c>
      <c r="R18" s="9">
        <f>MAX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36.116900020000003</v>
      </c>
      <c r="S18" s="9">
        <f>MAX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48.210406769999999</v>
      </c>
      <c r="T18" s="9">
        <f>MAX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-1.2564102559999999</v>
      </c>
      <c r="U18" s="9">
        <f>MAX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68.760267970000001</v>
      </c>
      <c r="V18" s="9">
        <f>MAX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54.452454420000002</v>
      </c>
      <c r="W18" s="9">
        <f>STDEV('bcc-csm-1'!$H17,'bcc-csm1-1-m'!$H17,'BNU-ESM'!$H17,CanESM2!$H17,CCSM4!$H17,'CNRM-CM5'!$H17,'CSIRO-Mk3-6-0'!$H17,'GFDL-ESM2M'!$H17,'GFDL-ESM2G'!$H17,'HadGEM2-ES'!$H17,'HadGEM2-CC'!$H17,inmcm4!$H17,'IPSL-CM5A-LR'!$H17,'IPSL-CM5A-MR'!$H17,'IPSL-MC5B-LR'!$H17,MIROC5!$H17,'MIROC-ESM'!$H17,'MIROC-ESM-CHEM'!$H17,'MRI-CGCM3'!$H17,'NorESM1-M'!$H17)</f>
        <v>1.4870413796840856</v>
      </c>
      <c r="X18" s="9">
        <f>STDEV('bcc-csm-1'!$I17,'bcc-csm1-1-m'!$I17,'BNU-ESM'!$I17,CanESM2!$I17,CCSM4!$I17,'CNRM-CM5'!$I17,'CSIRO-Mk3-6-0'!$I17,'GFDL-ESM2M'!$I17,'GFDL-ESM2G'!$I17,'HadGEM2-ES'!$I17,'HadGEM2-CC'!$I17,inmcm4!$I17,'IPSL-CM5A-LR'!$I17,'IPSL-CM5A-MR'!$I17,'IPSL-MC5B-LR'!$I17,MIROC5!$I17,'MIROC-ESM'!$I17,'MIROC-ESM-CHEM'!$I17,'MRI-CGCM3'!$I17,'NorESM1-M'!$I17)</f>
        <v>11.275079809325682</v>
      </c>
      <c r="Y18" s="9">
        <f>STDEV('bcc-csm-1'!$J17,'bcc-csm1-1-m'!$J17,'BNU-ESM'!$J17,CanESM2!$J17,CCSM4!$J17,'CNRM-CM5'!$J17,'CSIRO-Mk3-6-0'!$J17,'GFDL-ESM2M'!$J17,'GFDL-ESM2G'!$J17,'HadGEM2-ES'!$J17,'HadGEM2-CC'!$J17,inmcm4!$J17,'IPSL-CM5A-LR'!$J17,'IPSL-CM5A-MR'!$J17,'IPSL-MC5B-LR'!$J17,MIROC5!$J17,'MIROC-ESM'!$J17,'MIROC-ESM-CHEM'!$J17,'MRI-CGCM3'!$J17,'NorESM1-M'!$J17)</f>
        <v>18.791272071406883</v>
      </c>
      <c r="Z18" s="9">
        <f>STDEV('bcc-csm-1'!$K17,'bcc-csm1-1-m'!$K17,'BNU-ESM'!$K17,CanESM2!$K17,CCSM4!$K17,'CNRM-CM5'!$K17,'CSIRO-Mk3-6-0'!$K17,'GFDL-ESM2M'!$K17,'GFDL-ESM2G'!$K17,'HadGEM2-ES'!$K17,'HadGEM2-CC'!$K17,inmcm4!$K17,'IPSL-CM5A-LR'!$K17,'IPSL-CM5A-MR'!$K17,'IPSL-MC5B-LR'!$K17,MIROC5!$K17,'MIROC-ESM'!$K17,'MIROC-ESM-CHEM'!$K17,'MRI-CGCM3'!$K17,'NorESM1-M'!$K17)</f>
        <v>1.7531661333887516</v>
      </c>
      <c r="AA18" s="9">
        <f>STDEV('bcc-csm-1'!$L17,'bcc-csm1-1-m'!$L17,'BNU-ESM'!$L17,CanESM2!$L17,CCSM4!$L17,'CNRM-CM5'!$L17,'CSIRO-Mk3-6-0'!$L17,'GFDL-ESM2M'!$L17,'GFDL-ESM2G'!$L17,'HadGEM2-ES'!$L17,'HadGEM2-CC'!$L17,inmcm4!$L17,'IPSL-CM5A-LR'!$L17,'IPSL-CM5A-MR'!$L17,'IPSL-MC5B-LR'!$L17,MIROC5!$L17,'MIROC-ESM'!$L17,'MIROC-ESM-CHEM'!$L17,'MRI-CGCM3'!$L17,'NorESM1-M'!$L17)</f>
        <v>17.907609941097729</v>
      </c>
      <c r="AB18" s="9">
        <f>STDEV('bcc-csm-1'!$M17,'bcc-csm1-1-m'!$M17,'BNU-ESM'!$M17,CanESM2!$M17,CCSM4!$M17,'CNRM-CM5'!$M17,'CSIRO-Mk3-6-0'!$M17,'GFDL-ESM2M'!$M17,'GFDL-ESM2G'!$M17,'HadGEM2-ES'!$M17,'HadGEM2-CC'!$M17,inmcm4!$M17,'IPSL-CM5A-LR'!$M17,'IPSL-CM5A-MR'!$M17,'IPSL-MC5B-LR'!$M17,MIROC5!$M17,'MIROC-ESM'!$M17,'MIROC-ESM-CHEM'!$M17,'MRI-CGCM3'!$M17,'NorESM1-M'!$M17)</f>
        <v>25.600161977456274</v>
      </c>
      <c r="AC18" s="9">
        <f t="shared" ref="AC18:AH18" si="44">E18-(3*W18)</f>
        <v>-7.7396497800447559</v>
      </c>
      <c r="AD18" s="9">
        <f t="shared" si="44"/>
        <v>-16.476478785027044</v>
      </c>
      <c r="AE18" s="9">
        <f t="shared" si="44"/>
        <v>-45.77751022395065</v>
      </c>
      <c r="AF18" s="9">
        <f t="shared" si="44"/>
        <v>-9.535524041166255</v>
      </c>
      <c r="AG18" s="9">
        <f t="shared" si="44"/>
        <v>-25.436750072843189</v>
      </c>
      <c r="AH18" s="9">
        <f t="shared" si="44"/>
        <v>-60.364047030553813</v>
      </c>
      <c r="AI18" s="9">
        <f t="shared" ref="AI18:AN18" si="45">E18+(3*W18)</f>
        <v>1.182598498059757</v>
      </c>
      <c r="AJ18" s="9">
        <f t="shared" si="45"/>
        <v>51.17400007092705</v>
      </c>
      <c r="AK18" s="9">
        <f t="shared" si="45"/>
        <v>66.97012220449065</v>
      </c>
      <c r="AL18" s="9">
        <f t="shared" si="45"/>
        <v>0.98347275916625421</v>
      </c>
      <c r="AM18" s="9">
        <f t="shared" si="45"/>
        <v>82.008909573743182</v>
      </c>
      <c r="AN18" s="9">
        <f t="shared" si="45"/>
        <v>93.23692483418381</v>
      </c>
      <c r="AO18" s="60">
        <f>AVERAGE('bcc-csm-1'!$E17,'bcc-csm1-1-m'!$E17,'BNU-ESM'!$E17,CanESM2!$E17,CCSM4!$E17,'CNRM-CM5'!$E17,'CSIRO-Mk3-6-0'!$E17,'GFDL-ESM2M'!$E17,'GFDL-ESM2G'!$E17,'HadGEM2-ES'!$E17,'HadGEM2-CC'!$E17,inmcm4!$E17,'IPSL-CM5A-LR'!$E17,'IPSL-CM5A-MR'!$E17,'IPSL-MC5B-LR'!$E17,MIROC5!$E17,'MIROC-ESM'!$E17,'MIROC-ESM-CHEM'!$E17,'MRI-CGCM3'!$E17,'NorESM1-M'!$E17)</f>
        <v>16.891025639999999</v>
      </c>
      <c r="AP18" s="61">
        <f>AVERAGE('bcc-csm-1'!$F17,'bcc-csm1-1-m'!$F17,'BNU-ESM'!$F17,CanESM2!$F17,CCSM4!$F17,'CNRM-CM5'!$F17,'CSIRO-Mk3-6-0'!$F17,'GFDL-ESM2M'!$F17,'GFDL-ESM2G'!$F17,'HadGEM2-ES'!$F17,'HadGEM2-CC'!$F17,inmcm4!$F17,'IPSL-CM5A-LR'!$F17,'IPSL-CM5A-MR'!$F17,'IPSL-MC5B-LR'!$F17,MIROC5!$F17,'MIROC-ESM'!$F17,'MIROC-ESM-CHEM'!$F17,'MRI-CGCM3'!$F17,'NorESM1-M'!$F17)</f>
        <v>26.896967391499999</v>
      </c>
      <c r="AQ18" s="9">
        <f>AVERAGE('bcc-csm-1'!$G17,'bcc-csm1-1-m'!$G17,'BNU-ESM'!$G17,CanESM2!$G17,CCSM4!$G17,'CNRM-CM5'!$G17,'CSIRO-Mk3-6-0'!$G17,'GFDL-ESM2M'!$G17,'GFDL-ESM2G'!$G17,'HadGEM2-ES'!$G17,'HadGEM2-CC'!$G17,inmcm4!$G17,'IPSL-CM5A-LR'!$G17,'IPSL-CM5A-MR'!$G17,'IPSL-MC5B-LR'!$G17,MIROC5!$G17,'MIROC-ESM'!$G17,'MIROC-ESM-CHEM'!$G17,'MRI-CGCM3'!$G17,'NorESM1-M'!$G17)</f>
        <v>234.89071359999997</v>
      </c>
      <c r="AR18" s="57">
        <f t="shared" si="12"/>
        <v>-0.19409867173657905</v>
      </c>
      <c r="AS18" s="54">
        <f t="shared" si="13"/>
        <v>0.64500805575696873</v>
      </c>
      <c r="AT18" s="54">
        <f t="shared" si="14"/>
        <v>4.5111642890721768E-2</v>
      </c>
      <c r="AU18" s="57">
        <f t="shared" si="15"/>
        <v>-0.25315370020360711</v>
      </c>
      <c r="AV18" s="54">
        <f t="shared" si="16"/>
        <v>1.051645686992541</v>
      </c>
      <c r="AW18" s="58">
        <f t="shared" si="17"/>
        <v>6.9974834891961449E-2</v>
      </c>
    </row>
    <row r="19" spans="1:49" ht="12.5" x14ac:dyDescent="0.25">
      <c r="A19" s="6" t="str">
        <f>IF(AND(B19='bcc-csm-1'!C18, B19='bcc-csm1-1-m'!C18,B19='BNU-ESM'!C18, B19=CanESM2!C18, B19=CCSM4!C18, B19='CNRM-CM5'!C18, B19='CSIRO-Mk3-6-0'!C18, B19='GFDL-ESM2M'!C18, B19='GFDL-ESM2G'!C18, B19='HadGEM2-ES'!C18, B19='HadGEM2-CC'!C18, B19=inmcm4!C18, B19='IPSL-CM5A-LR'!C18, B19='IPSL-CM5A-MR'!C18, B19='IPSL-MC5B-LR'!C18, B19=MIROC5!C18, B19='MIROC-ESM'!C18, B19='MIROC-ESM-CHEM'!C18, B19='MRI-CGCM3'!C18, B19='NorESM1-M'!C18), "Yes", "No")</f>
        <v>Yes</v>
      </c>
      <c r="B19" s="6">
        <v>20029</v>
      </c>
      <c r="C19" s="6" t="s">
        <v>92</v>
      </c>
      <c r="D19" s="7" t="s">
        <v>183</v>
      </c>
      <c r="E19" s="9">
        <f>AVERAGE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-3.434743589635</v>
      </c>
      <c r="F19" s="9">
        <f>AVERAGE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15.422699028434996</v>
      </c>
      <c r="G19" s="20">
        <f>AVERAGE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9.9787136924999995</v>
      </c>
      <c r="H19" s="9">
        <f>AVERAGE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-4.6197435896000005</v>
      </c>
      <c r="I19" s="9">
        <f>AVERAGE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25.0322300594</v>
      </c>
      <c r="J19" s="20">
        <f>AVERAGE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13.724765472449999</v>
      </c>
      <c r="K19" s="9">
        <f>MIN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-5.4589743589999999</v>
      </c>
      <c r="L19" s="9">
        <f>MIN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-0.36870619459999998</v>
      </c>
      <c r="M19" s="9">
        <f>MIN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-20.506442209999999</v>
      </c>
      <c r="N19" s="9">
        <f>MIN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-7.9269230769999997</v>
      </c>
      <c r="O19" s="9">
        <f>MIN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2.1843179190000002</v>
      </c>
      <c r="P19" s="9">
        <f>MIN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-23.533477009999999</v>
      </c>
      <c r="Q19" s="9">
        <f>MAX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-0.23589743590000001</v>
      </c>
      <c r="R19" s="9">
        <f>MAX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32.810840040000002</v>
      </c>
      <c r="S19" s="9">
        <f>MAX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43.581097509999999</v>
      </c>
      <c r="T19" s="9">
        <f>MAX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-1.847435897</v>
      </c>
      <c r="U19" s="9">
        <f>MAX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59.909790100000002</v>
      </c>
      <c r="V19" s="9">
        <f>MAX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55.597252419999997</v>
      </c>
      <c r="W19" s="9">
        <f>STDEV('bcc-csm-1'!$H18,'bcc-csm1-1-m'!$H18,'BNU-ESM'!$H18,CanESM2!$H18,CCSM4!$H18,'CNRM-CM5'!$H18,'CSIRO-Mk3-6-0'!$H18,'GFDL-ESM2M'!$H18,'GFDL-ESM2G'!$H18,'HadGEM2-ES'!$H18,'HadGEM2-CC'!$H18,inmcm4!$H18,'IPSL-CM5A-LR'!$H18,'IPSL-CM5A-MR'!$H18,'IPSL-MC5B-LR'!$H18,MIROC5!$H18,'MIROC-ESM'!$H18,'MIROC-ESM-CHEM'!$H18,'MRI-CGCM3'!$H18,'NorESM1-M'!$H18)</f>
        <v>1.5614570168760868</v>
      </c>
      <c r="X19" s="9">
        <f>STDEV('bcc-csm-1'!$I18,'bcc-csm1-1-m'!$I18,'BNU-ESM'!$I18,CanESM2!$I18,CCSM4!$I18,'CNRM-CM5'!$I18,'CSIRO-Mk3-6-0'!$I18,'GFDL-ESM2M'!$I18,'GFDL-ESM2G'!$I18,'HadGEM2-ES'!$I18,'HadGEM2-CC'!$I18,inmcm4!$I18,'IPSL-CM5A-LR'!$I18,'IPSL-CM5A-MR'!$I18,'IPSL-MC5B-LR'!$I18,MIROC5!$I18,'MIROC-ESM'!$I18,'MIROC-ESM-CHEM'!$I18,'MRI-CGCM3'!$I18,'NorESM1-M'!$I18)</f>
        <v>9.9525272603010713</v>
      </c>
      <c r="Y19" s="9">
        <f>STDEV('bcc-csm-1'!$J18,'bcc-csm1-1-m'!$J18,'BNU-ESM'!$J18,CanESM2!$J18,CCSM4!$J18,'CNRM-CM5'!$J18,'CSIRO-Mk3-6-0'!$J18,'GFDL-ESM2M'!$J18,'GFDL-ESM2G'!$J18,'HadGEM2-ES'!$J18,'HadGEM2-CC'!$J18,inmcm4!$J18,'IPSL-CM5A-LR'!$J18,'IPSL-CM5A-MR'!$J18,'IPSL-MC5B-LR'!$J18,MIROC5!$J18,'MIROC-ESM'!$J18,'MIROC-ESM-CHEM'!$J18,'MRI-CGCM3'!$J18,'NorESM1-M'!$J18)</f>
        <v>18.308039161133941</v>
      </c>
      <c r="Z19" s="9">
        <f>STDEV('bcc-csm-1'!$K18,'bcc-csm1-1-m'!$K18,'BNU-ESM'!$K18,CanESM2!$K18,CCSM4!$K18,'CNRM-CM5'!$K18,'CSIRO-Mk3-6-0'!$K18,'GFDL-ESM2M'!$K18,'GFDL-ESM2G'!$K18,'HadGEM2-ES'!$K18,'HadGEM2-CC'!$K18,inmcm4!$K18,'IPSL-CM5A-LR'!$K18,'IPSL-CM5A-MR'!$K18,'IPSL-MC5B-LR'!$K18,MIROC5!$K18,'MIROC-ESM'!$K18,'MIROC-ESM-CHEM'!$K18,'MRI-CGCM3'!$K18,'NorESM1-M'!$K18)</f>
        <v>1.6757237764748005</v>
      </c>
      <c r="AA19" s="9">
        <f>STDEV('bcc-csm-1'!$L18,'bcc-csm1-1-m'!$L18,'BNU-ESM'!$L18,CanESM2!$L18,CCSM4!$L18,'CNRM-CM5'!$L18,'CSIRO-Mk3-6-0'!$L18,'GFDL-ESM2M'!$L18,'GFDL-ESM2G'!$L18,'HadGEM2-ES'!$L18,'HadGEM2-CC'!$L18,inmcm4!$L18,'IPSL-CM5A-LR'!$L18,'IPSL-CM5A-MR'!$L18,'IPSL-MC5B-LR'!$L18,MIROC5!$L18,'MIROC-ESM'!$L18,'MIROC-ESM-CHEM'!$L18,'MRI-CGCM3'!$L18,'NorESM1-M'!$L18)</f>
        <v>15.514532243739161</v>
      </c>
      <c r="AB19" s="9">
        <f>STDEV('bcc-csm-1'!$M18,'bcc-csm1-1-m'!$M18,'BNU-ESM'!$M18,CanESM2!$M18,CCSM4!$M18,'CNRM-CM5'!$M18,'CSIRO-Mk3-6-0'!$M18,'GFDL-ESM2M'!$M18,'GFDL-ESM2G'!$M18,'HadGEM2-ES'!$M18,'HadGEM2-CC'!$M18,inmcm4!$M18,'IPSL-CM5A-LR'!$M18,'IPSL-CM5A-MR'!$M18,'IPSL-MC5B-LR'!$M18,MIROC5!$M18,'MIROC-ESM'!$M18,'MIROC-ESM-CHEM'!$M18,'MRI-CGCM3'!$M18,'NorESM1-M'!$M18)</f>
        <v>25.946344015834296</v>
      </c>
      <c r="AC19" s="9">
        <f t="shared" ref="AC19:AH19" si="46">E19-(3*W19)</f>
        <v>-8.1191146402632608</v>
      </c>
      <c r="AD19" s="9">
        <f t="shared" si="46"/>
        <v>-14.434882752468218</v>
      </c>
      <c r="AE19" s="9">
        <f t="shared" si="46"/>
        <v>-44.945403790901821</v>
      </c>
      <c r="AF19" s="9">
        <f t="shared" si="46"/>
        <v>-9.6469149190244021</v>
      </c>
      <c r="AG19" s="9">
        <f t="shared" si="46"/>
        <v>-21.511366671817484</v>
      </c>
      <c r="AH19" s="9">
        <f t="shared" si="46"/>
        <v>-64.114266575052881</v>
      </c>
      <c r="AI19" s="9">
        <f t="shared" ref="AI19:AN19" si="47">E19+(3*W19)</f>
        <v>1.2496274609932603</v>
      </c>
      <c r="AJ19" s="9">
        <f t="shared" si="47"/>
        <v>45.280280809338208</v>
      </c>
      <c r="AK19" s="9">
        <f t="shared" si="47"/>
        <v>64.902831175901824</v>
      </c>
      <c r="AL19" s="9">
        <f t="shared" si="47"/>
        <v>0.40742773982440106</v>
      </c>
      <c r="AM19" s="9">
        <f t="shared" si="47"/>
        <v>71.575826790617484</v>
      </c>
      <c r="AN19" s="9">
        <f t="shared" si="47"/>
        <v>91.563797519952885</v>
      </c>
      <c r="AO19" s="60">
        <f>AVERAGE('bcc-csm-1'!$E18,'bcc-csm1-1-m'!$E18,'BNU-ESM'!$E18,CanESM2!$E18,CCSM4!$E18,'CNRM-CM5'!$E18,'CSIRO-Mk3-6-0'!$E18,'GFDL-ESM2M'!$E18,'GFDL-ESM2G'!$E18,'HadGEM2-ES'!$E18,'HadGEM2-CC'!$E18,inmcm4!$E18,'IPSL-CM5A-LR'!$E18,'IPSL-CM5A-MR'!$E18,'IPSL-MC5B-LR'!$E18,MIROC5!$E18,'MIROC-ESM'!$E18,'MIROC-ESM-CHEM'!$E18,'MRI-CGCM3'!$E18,'NorESM1-M'!$E18)</f>
        <v>18.739743590500002</v>
      </c>
      <c r="AP19" s="61">
        <f>AVERAGE('bcc-csm-1'!$F18,'bcc-csm1-1-m'!$F18,'BNU-ESM'!$F18,CanESM2!$F18,CCSM4!$F18,'CNRM-CM5'!$F18,'CSIRO-Mk3-6-0'!$F18,'GFDL-ESM2M'!$F18,'GFDL-ESM2G'!$F18,'HadGEM2-ES'!$F18,'HadGEM2-CC'!$F18,inmcm4!$F18,'IPSL-CM5A-LR'!$F18,'IPSL-CM5A-MR'!$F18,'IPSL-MC5B-LR'!$F18,MIROC5!$F18,'MIROC-ESM'!$F18,'MIROC-ESM-CHEM'!$F18,'MRI-CGCM3'!$F18,'NorESM1-M'!$F18)</f>
        <v>23.088511133000001</v>
      </c>
      <c r="AQ19" s="9">
        <f>AVERAGE('bcc-csm-1'!$G18,'bcc-csm1-1-m'!$G18,'BNU-ESM'!$G18,CanESM2!$G18,CCSM4!$G18,'CNRM-CM5'!$G18,'CSIRO-Mk3-6-0'!$G18,'GFDL-ESM2M'!$G18,'GFDL-ESM2G'!$G18,'HadGEM2-ES'!$G18,'HadGEM2-CC'!$G18,inmcm4!$G18,'IPSL-CM5A-LR'!$G18,'IPSL-CM5A-MR'!$G18,'IPSL-MC5B-LR'!$G18,MIROC5!$G18,'MIROC-ESM'!$G18,'MIROC-ESM-CHEM'!$G18,'MRI-CGCM3'!$G18,'NorESM1-M'!$G18)</f>
        <v>224.92813341999994</v>
      </c>
      <c r="AR19" s="57">
        <f t="shared" si="12"/>
        <v>-0.18328658410119456</v>
      </c>
      <c r="AS19" s="54">
        <f t="shared" si="13"/>
        <v>0.66798153157617879</v>
      </c>
      <c r="AT19" s="54">
        <f t="shared" si="14"/>
        <v>4.4364008809280958E-2</v>
      </c>
      <c r="AU19" s="57">
        <f t="shared" si="15"/>
        <v>-0.24652117395789511</v>
      </c>
      <c r="AV19" s="54">
        <f t="shared" si="16"/>
        <v>1.0841855464478987</v>
      </c>
      <c r="AW19" s="58">
        <f t="shared" si="17"/>
        <v>6.1018447375910306E-2</v>
      </c>
    </row>
    <row r="20" spans="1:49" ht="12.5" x14ac:dyDescent="0.25">
      <c r="A20" s="6" t="str">
        <f>IF(AND(B20='bcc-csm-1'!C19, B20='bcc-csm1-1-m'!C19,B20='BNU-ESM'!C19, B20=CanESM2!C19, B20=CCSM4!C19, B20='CNRM-CM5'!C19, B20='CSIRO-Mk3-6-0'!C19, B20='GFDL-ESM2M'!C19, B20='GFDL-ESM2G'!C19, B20='HadGEM2-ES'!C19, B20='HadGEM2-CC'!C19, B20=inmcm4!C19, B20='IPSL-CM5A-LR'!C19, B20='IPSL-CM5A-MR'!C19, B20='IPSL-MC5B-LR'!C19, B20=MIROC5!C19, B20='MIROC-ESM'!C19, B20='MIROC-ESM-CHEM'!C19, B20='MRI-CGCM3'!C19, B20='NorESM1-M'!C19), "Yes", "No")</f>
        <v>Yes</v>
      </c>
      <c r="B20" s="6">
        <v>20031</v>
      </c>
      <c r="C20" s="6" t="s">
        <v>93</v>
      </c>
      <c r="D20" s="7" t="s">
        <v>183</v>
      </c>
      <c r="E20" s="9">
        <f>AVERAGE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-3.0750641025850003</v>
      </c>
      <c r="F20" s="9">
        <f>AVERAGE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12.412102943694999</v>
      </c>
      <c r="G20" s="20">
        <f>AVERAGE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9.0537452265699994</v>
      </c>
      <c r="H20" s="9">
        <f>AVERAGE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-4.0500641026200004</v>
      </c>
      <c r="I20" s="9">
        <f>AVERAGE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21.683074762400004</v>
      </c>
      <c r="J20" s="20">
        <f>AVERAGE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18.278350180299999</v>
      </c>
      <c r="K20" s="9">
        <f>MIN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-5.3769230769999998</v>
      </c>
      <c r="L20" s="9">
        <f>MIN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-2.3340954580000002</v>
      </c>
      <c r="M20" s="9">
        <f>MIN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-20.109956189999998</v>
      </c>
      <c r="N20" s="9">
        <f>MIN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-7.5589743589999996</v>
      </c>
      <c r="O20" s="9">
        <f>MIN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1.214519533</v>
      </c>
      <c r="P20" s="9">
        <f>MIN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-27.863409140000002</v>
      </c>
      <c r="Q20" s="9">
        <f>MAX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-0.25897435899999999</v>
      </c>
      <c r="R20" s="9">
        <f>MAX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31.795747129999999</v>
      </c>
      <c r="S20" s="9">
        <f>MAX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45.506521530000001</v>
      </c>
      <c r="T20" s="9">
        <f>MAX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-0.95641025639999999</v>
      </c>
      <c r="U20" s="9">
        <f>MAX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54.298260569999997</v>
      </c>
      <c r="V20" s="9">
        <f>MAX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61.760973399999997</v>
      </c>
      <c r="W20" s="9">
        <f>STDEV('bcc-csm-1'!$H19,'bcc-csm1-1-m'!$H19,'BNU-ESM'!$H19,CanESM2!$H19,CCSM4!$H19,'CNRM-CM5'!$H19,'CSIRO-Mk3-6-0'!$H19,'GFDL-ESM2M'!$H19,'GFDL-ESM2G'!$H19,'HadGEM2-ES'!$H19,'HadGEM2-CC'!$H19,inmcm4!$H19,'IPSL-CM5A-LR'!$H19,'IPSL-CM5A-MR'!$H19,'IPSL-MC5B-LR'!$H19,MIROC5!$H19,'MIROC-ESM'!$H19,'MIROC-ESM-CHEM'!$H19,'MRI-CGCM3'!$H19,'NorESM1-M'!$H19)</f>
        <v>1.404791366226344</v>
      </c>
      <c r="X20" s="9">
        <f>STDEV('bcc-csm-1'!$I19,'bcc-csm1-1-m'!$I19,'BNU-ESM'!$I19,CanESM2!$I19,CCSM4!$I19,'CNRM-CM5'!$I19,'CSIRO-Mk3-6-0'!$I19,'GFDL-ESM2M'!$I19,'GFDL-ESM2G'!$I19,'HadGEM2-ES'!$I19,'HadGEM2-CC'!$I19,inmcm4!$I19,'IPSL-CM5A-LR'!$I19,'IPSL-CM5A-MR'!$I19,'IPSL-MC5B-LR'!$I19,MIROC5!$I19,'MIROC-ESM'!$I19,'MIROC-ESM-CHEM'!$I19,'MRI-CGCM3'!$I19,'NorESM1-M'!$I19)</f>
        <v>10.019314160168912</v>
      </c>
      <c r="Y20" s="9">
        <f>STDEV('bcc-csm-1'!$J19,'bcc-csm1-1-m'!$J19,'BNU-ESM'!$J19,CanESM2!$J19,CCSM4!$J19,'CNRM-CM5'!$J19,'CSIRO-Mk3-6-0'!$J19,'GFDL-ESM2M'!$J19,'GFDL-ESM2G'!$J19,'HadGEM2-ES'!$J19,'HadGEM2-CC'!$J19,inmcm4!$J19,'IPSL-CM5A-LR'!$J19,'IPSL-CM5A-MR'!$J19,'IPSL-MC5B-LR'!$J19,MIROC5!$J19,'MIROC-ESM'!$J19,'MIROC-ESM-CHEM'!$J19,'MRI-CGCM3'!$J19,'NorESM1-M'!$J19)</f>
        <v>15.892161055512943</v>
      </c>
      <c r="Z20" s="9">
        <f>STDEV('bcc-csm-1'!$K19,'bcc-csm1-1-m'!$K19,'BNU-ESM'!$K19,CanESM2!$K19,CCSM4!$K19,'CNRM-CM5'!$K19,'CSIRO-Mk3-6-0'!$K19,'GFDL-ESM2M'!$K19,'GFDL-ESM2G'!$K19,'HadGEM2-ES'!$K19,'HadGEM2-CC'!$K19,inmcm4!$K19,'IPSL-CM5A-LR'!$K19,'IPSL-CM5A-MR'!$K19,'IPSL-MC5B-LR'!$K19,MIROC5!$K19,'MIROC-ESM'!$K19,'MIROC-ESM-CHEM'!$K19,'MRI-CGCM3'!$K19,'NorESM1-M'!$K19)</f>
        <v>1.7668346384552662</v>
      </c>
      <c r="AA20" s="9">
        <f>STDEV('bcc-csm-1'!$L19,'bcc-csm1-1-m'!$L19,'BNU-ESM'!$L19,CanESM2!$L19,CCSM4!$L19,'CNRM-CM5'!$L19,'CSIRO-Mk3-6-0'!$L19,'GFDL-ESM2M'!$L19,'GFDL-ESM2G'!$L19,'HadGEM2-ES'!$L19,'HadGEM2-CC'!$L19,inmcm4!$L19,'IPSL-CM5A-LR'!$L19,'IPSL-CM5A-MR'!$L19,'IPSL-MC5B-LR'!$L19,MIROC5!$L19,'MIROC-ESM'!$L19,'MIROC-ESM-CHEM'!$L19,'MRI-CGCM3'!$L19,'NorESM1-M'!$L19)</f>
        <v>14.798876301848759</v>
      </c>
      <c r="AB20" s="9">
        <f>STDEV('bcc-csm-1'!$M19,'bcc-csm1-1-m'!$M19,'BNU-ESM'!$M19,CanESM2!$M19,CCSM4!$M19,'CNRM-CM5'!$M19,'CSIRO-Mk3-6-0'!$M19,'GFDL-ESM2M'!$M19,'GFDL-ESM2G'!$M19,'HadGEM2-ES'!$M19,'HadGEM2-CC'!$M19,inmcm4!$M19,'IPSL-CM5A-LR'!$M19,'IPSL-CM5A-MR'!$M19,'IPSL-MC5B-LR'!$M19,MIROC5!$M19,'MIROC-ESM'!$M19,'MIROC-ESM-CHEM'!$M19,'MRI-CGCM3'!$M19,'NorESM1-M'!$M19)</f>
        <v>26.352226315967322</v>
      </c>
      <c r="AC20" s="9">
        <f t="shared" ref="AC20:AH20" si="48">E20-(3*W20)</f>
        <v>-7.2894382012640326</v>
      </c>
      <c r="AD20" s="9">
        <f t="shared" si="48"/>
        <v>-17.645839536811742</v>
      </c>
      <c r="AE20" s="9">
        <f t="shared" si="48"/>
        <v>-38.622737939968829</v>
      </c>
      <c r="AF20" s="9">
        <f t="shared" si="48"/>
        <v>-9.3505680179857986</v>
      </c>
      <c r="AG20" s="9">
        <f t="shared" si="48"/>
        <v>-22.713554143146276</v>
      </c>
      <c r="AH20" s="9">
        <f t="shared" si="48"/>
        <v>-60.778328767601963</v>
      </c>
      <c r="AI20" s="9">
        <f t="shared" ref="AI20:AN20" si="49">E20+(3*W20)</f>
        <v>1.1393099960940321</v>
      </c>
      <c r="AJ20" s="9">
        <f t="shared" si="49"/>
        <v>42.470045424201736</v>
      </c>
      <c r="AK20" s="9">
        <f t="shared" si="49"/>
        <v>56.730228393108831</v>
      </c>
      <c r="AL20" s="9">
        <f t="shared" si="49"/>
        <v>1.2504398127457979</v>
      </c>
      <c r="AM20" s="9">
        <f t="shared" si="49"/>
        <v>66.079703667946291</v>
      </c>
      <c r="AN20" s="9">
        <f t="shared" si="49"/>
        <v>97.335029128201953</v>
      </c>
      <c r="AO20" s="60">
        <f>AVERAGE('bcc-csm-1'!$E19,'bcc-csm1-1-m'!$E19,'BNU-ESM'!$E19,CanESM2!$E19,CCSM4!$E19,'CNRM-CM5'!$E19,'CSIRO-Mk3-6-0'!$E19,'GFDL-ESM2M'!$E19,'GFDL-ESM2G'!$E19,'HadGEM2-ES'!$E19,'HadGEM2-CC'!$E19,inmcm4!$E19,'IPSL-CM5A-LR'!$E19,'IPSL-CM5A-MR'!$E19,'IPSL-MC5B-LR'!$E19,MIROC5!$E19,'MIROC-ESM'!$E19,'MIROC-ESM-CHEM'!$E19,'MRI-CGCM3'!$E19,'NorESM1-M'!$E19)</f>
        <v>14.652564102500003</v>
      </c>
      <c r="AP20" s="61">
        <f>AVERAGE('bcc-csm-1'!$F19,'bcc-csm1-1-m'!$F19,'BNU-ESM'!$F19,CanESM2!$F19,CCSM4!$F19,'CNRM-CM5'!$F19,'CSIRO-Mk3-6-0'!$F19,'GFDL-ESM2M'!$F19,'GFDL-ESM2G'!$F19,'HadGEM2-ES'!$F19,'HadGEM2-CC'!$F19,inmcm4!$F19,'IPSL-CM5A-LR'!$F19,'IPSL-CM5A-MR'!$F19,'IPSL-MC5B-LR'!$F19,MIROC5!$F19,'MIROC-ESM'!$F19,'MIROC-ESM-CHEM'!$F19,'MRI-CGCM3'!$F19,'NorESM1-M'!$F19)</f>
        <v>13.9947972572</v>
      </c>
      <c r="AQ20" s="9">
        <f>AVERAGE('bcc-csm-1'!$G19,'bcc-csm1-1-m'!$G19,'BNU-ESM'!$G19,CanESM2!$G19,CCSM4!$G19,'CNRM-CM5'!$G19,'CSIRO-Mk3-6-0'!$G19,'GFDL-ESM2M'!$G19,'GFDL-ESM2G'!$G19,'HadGEM2-ES'!$G19,'HadGEM2-CC'!$G19,inmcm4!$G19,'IPSL-CM5A-LR'!$G19,'IPSL-CM5A-MR'!$G19,'IPSL-MC5B-LR'!$G19,MIROC5!$G19,'MIROC-ESM'!$G19,'MIROC-ESM-CHEM'!$G19,'MRI-CGCM3'!$G19,'NorESM1-M'!$G19)</f>
        <v>295.38277833500007</v>
      </c>
      <c r="AR20" s="57">
        <f t="shared" si="12"/>
        <v>-0.20986525505527981</v>
      </c>
      <c r="AS20" s="54">
        <f t="shared" si="13"/>
        <v>0.88690837856255889</v>
      </c>
      <c r="AT20" s="54">
        <f t="shared" si="14"/>
        <v>3.0650890609140214E-2</v>
      </c>
      <c r="AU20" s="57">
        <f t="shared" si="15"/>
        <v>-0.27640650976090819</v>
      </c>
      <c r="AV20" s="54">
        <f t="shared" si="16"/>
        <v>1.5493668371111673</v>
      </c>
      <c r="AW20" s="58">
        <f t="shared" si="17"/>
        <v>6.1880216183660249E-2</v>
      </c>
    </row>
    <row r="21" spans="1:49" ht="12.5" x14ac:dyDescent="0.25">
      <c r="A21" s="6" t="str">
        <f>IF(AND(B21='bcc-csm-1'!C20, B21='bcc-csm1-1-m'!C20,B21='BNU-ESM'!C20, B21=CanESM2!C20, B21=CCSM4!C20, B21='CNRM-CM5'!C20, B21='CSIRO-Mk3-6-0'!C20, B21='GFDL-ESM2M'!C20, B21='GFDL-ESM2G'!C20, B21='HadGEM2-ES'!C20, B21='HadGEM2-CC'!C20, B21=inmcm4!C20, B21='IPSL-CM5A-LR'!C20, B21='IPSL-CM5A-MR'!C20, B21='IPSL-MC5B-LR'!C20, B21=MIROC5!C20, B21='MIROC-ESM'!C20, B21='MIROC-ESM-CHEM'!C20, B21='MRI-CGCM3'!C20, B21='NorESM1-M'!C20), "Yes", "No")</f>
        <v>Yes</v>
      </c>
      <c r="B21" s="6">
        <v>20033</v>
      </c>
      <c r="C21" s="6" t="s">
        <v>94</v>
      </c>
      <c r="D21" s="7" t="s">
        <v>183</v>
      </c>
      <c r="E21" s="9">
        <f>AVERAGE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-3.2972435896729997</v>
      </c>
      <c r="F21" s="9">
        <f>AVERAGE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24.844200350800001</v>
      </c>
      <c r="G21" s="20">
        <f>AVERAGE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10.194773384640001</v>
      </c>
      <c r="H21" s="9">
        <f>AVERAGE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-4.2097435896499986</v>
      </c>
      <c r="I21" s="9">
        <f>AVERAGE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39.926001300650007</v>
      </c>
      <c r="J21" s="20">
        <f>AVERAGE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9.3934064463450007</v>
      </c>
      <c r="K21" s="9">
        <f>MIN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-5.346153846</v>
      </c>
      <c r="L21" s="9">
        <f>MIN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4.6024113040000003</v>
      </c>
      <c r="M21" s="9">
        <f>MIN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-4.7038070139999997</v>
      </c>
      <c r="N21" s="9">
        <f>MIN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-6.1884615380000003</v>
      </c>
      <c r="O21" s="9">
        <f>MIN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8.3551121029999997</v>
      </c>
      <c r="P21" s="9">
        <f>MIN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-37.139116880000003</v>
      </c>
      <c r="Q21" s="9">
        <f>MAX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-8.8461538460000003E-2</v>
      </c>
      <c r="R21" s="9">
        <f>MAX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40.538403350000003</v>
      </c>
      <c r="S21" s="9">
        <f>MAX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21.860228320000001</v>
      </c>
      <c r="T21" s="9">
        <f>MAX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-2.5653846150000001</v>
      </c>
      <c r="U21" s="9">
        <f>MAX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75.430792339999996</v>
      </c>
      <c r="V21" s="9">
        <f>MAX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49.86415496</v>
      </c>
      <c r="W21" s="9">
        <f>STDEV('bcc-csm-1'!$H20,'bcc-csm1-1-m'!$H20,'BNU-ESM'!$H20,CanESM2!$H20,CCSM4!$H20,'CNRM-CM5'!$H20,'CSIRO-Mk3-6-0'!$H20,'GFDL-ESM2M'!$H20,'GFDL-ESM2G'!$H20,'HadGEM2-ES'!$H20,'HadGEM2-CC'!$H20,inmcm4!$H20,'IPSL-CM5A-LR'!$H20,'IPSL-CM5A-MR'!$H20,'IPSL-MC5B-LR'!$H20,MIROC5!$H20,'MIROC-ESM'!$H20,'MIROC-ESM-CHEM'!$H20,'MRI-CGCM3'!$H20,'NorESM1-M'!$H20)</f>
        <v>1.5116720791421254</v>
      </c>
      <c r="X21" s="9">
        <f>STDEV('bcc-csm-1'!$I20,'bcc-csm1-1-m'!$I20,'BNU-ESM'!$I20,CanESM2!$I20,CCSM4!$I20,'CNRM-CM5'!$I20,'CSIRO-Mk3-6-0'!$I20,'GFDL-ESM2M'!$I20,'GFDL-ESM2G'!$I20,'HadGEM2-ES'!$I20,'HadGEM2-CC'!$I20,inmcm4!$I20,'IPSL-CM5A-LR'!$I20,'IPSL-CM5A-MR'!$I20,'IPSL-MC5B-LR'!$I20,MIROC5!$I20,'MIROC-ESM'!$I20,'MIROC-ESM-CHEM'!$I20,'MRI-CGCM3'!$I20,'NorESM1-M'!$I20)</f>
        <v>11.127748523186842</v>
      </c>
      <c r="Y21" s="9">
        <f>STDEV('bcc-csm-1'!$J20,'bcc-csm1-1-m'!$J20,'BNU-ESM'!$J20,CanESM2!$J20,CCSM4!$J20,'CNRM-CM5'!$J20,'CSIRO-Mk3-6-0'!$J20,'GFDL-ESM2M'!$J20,'GFDL-ESM2G'!$J20,'HadGEM2-ES'!$J20,'HadGEM2-CC'!$J20,inmcm4!$J20,'IPSL-CM5A-LR'!$J20,'IPSL-CM5A-MR'!$J20,'IPSL-MC5B-LR'!$J20,MIROC5!$J20,'MIROC-ESM'!$J20,'MIROC-ESM-CHEM'!$J20,'MRI-CGCM3'!$J20,'NorESM1-M'!$J20)</f>
        <v>8.1797819023801761</v>
      </c>
      <c r="Z21" s="9">
        <f>STDEV('bcc-csm-1'!$K20,'bcc-csm1-1-m'!$K20,'BNU-ESM'!$K20,CanESM2!$K20,CCSM4!$K20,'CNRM-CM5'!$K20,'CSIRO-Mk3-6-0'!$K20,'GFDL-ESM2M'!$K20,'GFDL-ESM2G'!$K20,'HadGEM2-ES'!$K20,'HadGEM2-CC'!$K20,inmcm4!$K20,'IPSL-CM5A-LR'!$K20,'IPSL-CM5A-MR'!$K20,'IPSL-MC5B-LR'!$K20,MIROC5!$K20,'MIROC-ESM'!$K20,'MIROC-ESM-CHEM'!$K20,'MRI-CGCM3'!$K20,'NorESM1-M'!$K20)</f>
        <v>1.2481145611745821</v>
      </c>
      <c r="AA21" s="9">
        <f>STDEV('bcc-csm-1'!$L20,'bcc-csm1-1-m'!$L20,'BNU-ESM'!$L20,CanESM2!$L20,CCSM4!$L20,'CNRM-CM5'!$L20,'CSIRO-Mk3-6-0'!$L20,'GFDL-ESM2M'!$L20,'GFDL-ESM2G'!$L20,'HadGEM2-ES'!$L20,'HadGEM2-CC'!$L20,inmcm4!$L20,'IPSL-CM5A-LR'!$L20,'IPSL-CM5A-MR'!$L20,'IPSL-MC5B-LR'!$L20,MIROC5!$L20,'MIROC-ESM'!$L20,'MIROC-ESM-CHEM'!$L20,'MRI-CGCM3'!$L20,'NorESM1-M'!$L20)</f>
        <v>19.152827870477541</v>
      </c>
      <c r="AB21" s="9">
        <f>STDEV('bcc-csm-1'!$M20,'bcc-csm1-1-m'!$M20,'BNU-ESM'!$M20,CanESM2!$M20,CCSM4!$M20,'CNRM-CM5'!$M20,'CSIRO-Mk3-6-0'!$M20,'GFDL-ESM2M'!$M20,'GFDL-ESM2G'!$M20,'HadGEM2-ES'!$M20,'HadGEM2-CC'!$M20,inmcm4!$M20,'IPSL-CM5A-LR'!$M20,'IPSL-CM5A-MR'!$M20,'IPSL-MC5B-LR'!$M20,MIROC5!$M20,'MIROC-ESM'!$M20,'MIROC-ESM-CHEM'!$M20,'MRI-CGCM3'!$M20,'NorESM1-M'!$M20)</f>
        <v>23.814093187508877</v>
      </c>
      <c r="AC21" s="9">
        <f t="shared" ref="AC21:AH21" si="50">E21-(3*W21)</f>
        <v>-7.8322598270993762</v>
      </c>
      <c r="AD21" s="9">
        <f t="shared" si="50"/>
        <v>-8.5390452187605277</v>
      </c>
      <c r="AE21" s="9">
        <f t="shared" si="50"/>
        <v>-14.344572322500525</v>
      </c>
      <c r="AF21" s="9">
        <f t="shared" si="50"/>
        <v>-7.9540872731737444</v>
      </c>
      <c r="AG21" s="9">
        <f t="shared" si="50"/>
        <v>-17.532482310782619</v>
      </c>
      <c r="AH21" s="9">
        <f t="shared" si="50"/>
        <v>-62.048873116181639</v>
      </c>
      <c r="AI21" s="9">
        <f t="shared" ref="AI21:AN21" si="51">E21+(3*W21)</f>
        <v>1.2377726477533764</v>
      </c>
      <c r="AJ21" s="9">
        <f t="shared" si="51"/>
        <v>58.22744592036053</v>
      </c>
      <c r="AK21" s="9">
        <f t="shared" si="51"/>
        <v>34.734119091780528</v>
      </c>
      <c r="AL21" s="9">
        <f t="shared" si="51"/>
        <v>-0.46539990612625237</v>
      </c>
      <c r="AM21" s="9">
        <f t="shared" si="51"/>
        <v>97.384484912082627</v>
      </c>
      <c r="AN21" s="9">
        <f t="shared" si="51"/>
        <v>80.835686008871633</v>
      </c>
      <c r="AO21" s="60">
        <f>AVERAGE('bcc-csm-1'!$E20,'bcc-csm1-1-m'!$E20,'BNU-ESM'!$E20,CanESM2!$E20,CCSM4!$E20,'CNRM-CM5'!$E20,'CSIRO-Mk3-6-0'!$E20,'GFDL-ESM2M'!$E20,'GFDL-ESM2G'!$E20,'HadGEM2-ES'!$E20,'HadGEM2-CC'!$E20,inmcm4!$E20,'IPSL-CM5A-LR'!$E20,'IPSL-CM5A-MR'!$E20,'IPSL-MC5B-LR'!$E20,MIROC5!$E20,'MIROC-ESM'!$E20,'MIROC-ESM-CHEM'!$E20,'MRI-CGCM3'!$E20,'NorESM1-M'!$E20)</f>
        <v>16.189743590500004</v>
      </c>
      <c r="AP21" s="61">
        <f>AVERAGE('bcc-csm-1'!$F20,'bcc-csm1-1-m'!$F20,'BNU-ESM'!$F20,CanESM2!$F20,CCSM4!$F20,'CNRM-CM5'!$F20,'CSIRO-Mk3-6-0'!$F20,'GFDL-ESM2M'!$F20,'GFDL-ESM2G'!$F20,'HadGEM2-ES'!$F20,'HadGEM2-CC'!$F20,inmcm4!$F20,'IPSL-CM5A-LR'!$F20,'IPSL-CM5A-MR'!$F20,'IPSL-MC5B-LR'!$F20,MIROC5!$F20,'MIROC-ESM'!$F20,'MIROC-ESM-CHEM'!$F20,'MRI-CGCM3'!$F20,'NorESM1-M'!$F20)</f>
        <v>50.758535180000003</v>
      </c>
      <c r="AQ21" s="9">
        <f>AVERAGE('bcc-csm-1'!$G20,'bcc-csm1-1-m'!$G20,'BNU-ESM'!$G20,CanESM2!$G20,CCSM4!$G20,'CNRM-CM5'!$G20,'CSIRO-Mk3-6-0'!$G20,'GFDL-ESM2M'!$G20,'GFDL-ESM2G'!$G20,'HadGEM2-ES'!$G20,'HadGEM2-CC'!$G20,inmcm4!$G20,'IPSL-CM5A-LR'!$G20,'IPSL-CM5A-MR'!$G20,'IPSL-MC5B-LR'!$G20,MIROC5!$G20,'MIROC-ESM'!$G20,'MIROC-ESM-CHEM'!$G20,'MRI-CGCM3'!$G20,'NorESM1-M'!$G20)</f>
        <v>191.75143570500003</v>
      </c>
      <c r="AR21" s="57">
        <f t="shared" si="12"/>
        <v>-0.20366249602666917</v>
      </c>
      <c r="AS21" s="54">
        <f t="shared" si="13"/>
        <v>0.48945857603450249</v>
      </c>
      <c r="AT21" s="54">
        <f t="shared" si="14"/>
        <v>5.3166607838723817E-2</v>
      </c>
      <c r="AU21" s="57">
        <f t="shared" si="15"/>
        <v>-0.26002534049521564</v>
      </c>
      <c r="AV21" s="54">
        <f t="shared" si="16"/>
        <v>0.78658694856075639</v>
      </c>
      <c r="AW21" s="58">
        <f t="shared" si="17"/>
        <v>4.898741129008434E-2</v>
      </c>
    </row>
    <row r="22" spans="1:49" ht="12.5" x14ac:dyDescent="0.25">
      <c r="A22" s="6" t="str">
        <f>IF(AND(B22='bcc-csm-1'!C21, B22='bcc-csm1-1-m'!C21,B22='BNU-ESM'!C21, B22=CanESM2!C21, B22=CCSM4!C21, B22='CNRM-CM5'!C21, B22='CSIRO-Mk3-6-0'!C21, B22='GFDL-ESM2M'!C21, B22='GFDL-ESM2G'!C21, B22='HadGEM2-ES'!C21, B22='HadGEM2-CC'!C21, B22=inmcm4!C21, B22='IPSL-CM5A-LR'!C21, B22='IPSL-CM5A-MR'!C21, B22='IPSL-MC5B-LR'!C21, B22=MIROC5!C21, B22='MIROC-ESM'!C21, B22='MIROC-ESM-CHEM'!C21, B22='MRI-CGCM3'!C21, B22='NorESM1-M'!C21), "Yes", "No")</f>
        <v>Yes</v>
      </c>
      <c r="B22" s="6">
        <v>20035</v>
      </c>
      <c r="C22" s="6" t="s">
        <v>95</v>
      </c>
      <c r="D22" s="7" t="s">
        <v>183</v>
      </c>
      <c r="E22" s="9">
        <f>AVERAGE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-2.6028205127650001</v>
      </c>
      <c r="F22" s="9">
        <f>AVERAGE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18.409217471935001</v>
      </c>
      <c r="G22" s="20">
        <f>AVERAGE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11.597818351050005</v>
      </c>
      <c r="H22" s="9">
        <f>AVERAGE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-3.1903205127350001</v>
      </c>
      <c r="I22" s="9">
        <f>AVERAGE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32.30876896485001</v>
      </c>
      <c r="J22" s="20">
        <f>AVERAGE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17.911454863245002</v>
      </c>
      <c r="K22" s="9">
        <f>MIN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-4.9923076919999998</v>
      </c>
      <c r="L22" s="9">
        <f>MIN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0.16421325389999999</v>
      </c>
      <c r="M22" s="9">
        <f>MIN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-11.69085514</v>
      </c>
      <c r="N22" s="9">
        <f>MIN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-6.3384615379999998</v>
      </c>
      <c r="O22" s="9">
        <f>MIN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3.280479084</v>
      </c>
      <c r="P22" s="9">
        <f>MIN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-42.21360919</v>
      </c>
      <c r="Q22" s="9">
        <f>MAX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-0.83846153850000005</v>
      </c>
      <c r="R22" s="9">
        <f>MAX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34.958513320000002</v>
      </c>
      <c r="S22" s="9">
        <f>MAX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46.874839860000002</v>
      </c>
      <c r="T22" s="9">
        <f>MAX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-0.94871794870000004</v>
      </c>
      <c r="U22" s="9">
        <f>MAX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68.301931550000006</v>
      </c>
      <c r="V22" s="9">
        <f>MAX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60.101447569999998</v>
      </c>
      <c r="W22" s="9">
        <f>STDEV('bcc-csm-1'!$H21,'bcc-csm1-1-m'!$H21,'BNU-ESM'!$H21,CanESM2!$H21,CCSM4!$H21,'CNRM-CM5'!$H21,'CSIRO-Mk3-6-0'!$H21,'GFDL-ESM2M'!$H21,'GFDL-ESM2G'!$H21,'HadGEM2-ES'!$H21,'HadGEM2-CC'!$H21,inmcm4!$H21,'IPSL-CM5A-LR'!$H21,'IPSL-CM5A-MR'!$H21,'IPSL-MC5B-LR'!$H21,MIROC5!$H21,'MIROC-ESM'!$H21,'MIROC-ESM-CHEM'!$H21,'MRI-CGCM3'!$H21,'NorESM1-M'!$H21)</f>
        <v>1.1705887270280753</v>
      </c>
      <c r="X22" s="9">
        <f>STDEV('bcc-csm-1'!$I21,'bcc-csm1-1-m'!$I21,'BNU-ESM'!$I21,CanESM2!$I21,CCSM4!$I21,'CNRM-CM5'!$I21,'CSIRO-Mk3-6-0'!$I21,'GFDL-ESM2M'!$I21,'GFDL-ESM2G'!$I21,'HadGEM2-ES'!$I21,'HadGEM2-CC'!$I21,inmcm4!$I21,'IPSL-CM5A-LR'!$I21,'IPSL-CM5A-MR'!$I21,'IPSL-MC5B-LR'!$I21,MIROC5!$I21,'MIROC-ESM'!$I21,'MIROC-ESM-CHEM'!$I21,'MRI-CGCM3'!$I21,'NorESM1-M'!$I21)</f>
        <v>11.697162173902992</v>
      </c>
      <c r="Y22" s="9">
        <f>STDEV('bcc-csm-1'!$J21,'bcc-csm1-1-m'!$J21,'BNU-ESM'!$J21,CanESM2!$J21,CCSM4!$J21,'CNRM-CM5'!$J21,'CSIRO-Mk3-6-0'!$J21,'GFDL-ESM2M'!$J21,'GFDL-ESM2G'!$J21,'HadGEM2-ES'!$J21,'HadGEM2-CC'!$J21,inmcm4!$J21,'IPSL-CM5A-LR'!$J21,'IPSL-CM5A-MR'!$J21,'IPSL-MC5B-LR'!$J21,MIROC5!$J21,'MIROC-ESM'!$J21,'MIROC-ESM-CHEM'!$J21,'MRI-CGCM3'!$J21,'NorESM1-M'!$J21)</f>
        <v>17.43068909790793</v>
      </c>
      <c r="Z22" s="9">
        <f>STDEV('bcc-csm-1'!$K21,'bcc-csm1-1-m'!$K21,'BNU-ESM'!$K21,CanESM2!$K21,CCSM4!$K21,'CNRM-CM5'!$K21,'CSIRO-Mk3-6-0'!$K21,'GFDL-ESM2M'!$K21,'GFDL-ESM2G'!$K21,'HadGEM2-ES'!$K21,'HadGEM2-CC'!$K21,inmcm4!$K21,'IPSL-CM5A-LR'!$K21,'IPSL-CM5A-MR'!$K21,'IPSL-MC5B-LR'!$K21,MIROC5!$K21,'MIROC-ESM'!$K21,'MIROC-ESM-CHEM'!$K21,'MRI-CGCM3'!$K21,'NorESM1-M'!$K21)</f>
        <v>1.3902502223392899</v>
      </c>
      <c r="AA22" s="9">
        <f>STDEV('bcc-csm-1'!$L21,'bcc-csm1-1-m'!$L21,'BNU-ESM'!$L21,CanESM2!$L21,CCSM4!$L21,'CNRM-CM5'!$L21,'CSIRO-Mk3-6-0'!$L21,'GFDL-ESM2M'!$L21,'GFDL-ESM2G'!$L21,'HadGEM2-ES'!$L21,'HadGEM2-CC'!$L21,inmcm4!$L21,'IPSL-CM5A-LR'!$L21,'IPSL-CM5A-MR'!$L21,'IPSL-MC5B-LR'!$L21,MIROC5!$L21,'MIROC-ESM'!$L21,'MIROC-ESM-CHEM'!$L21,'MRI-CGCM3'!$L21,'NorESM1-M'!$L21)</f>
        <v>17.961634672339017</v>
      </c>
      <c r="AB22" s="9">
        <f>STDEV('bcc-csm-1'!$M21,'bcc-csm1-1-m'!$M21,'BNU-ESM'!$M21,CanESM2!$M21,CCSM4!$M21,'CNRM-CM5'!$M21,'CSIRO-Mk3-6-0'!$M21,'GFDL-ESM2M'!$M21,'GFDL-ESM2G'!$M21,'HadGEM2-ES'!$M21,'HadGEM2-CC'!$M21,inmcm4!$M21,'IPSL-CM5A-LR'!$M21,'IPSL-CM5A-MR'!$M21,'IPSL-MC5B-LR'!$M21,MIROC5!$M21,'MIROC-ESM'!$M21,'MIROC-ESM-CHEM'!$M21,'MRI-CGCM3'!$M21,'NorESM1-M'!$M21)</f>
        <v>27.827539669324171</v>
      </c>
      <c r="AC22" s="9">
        <f t="shared" ref="AC22:AH22" si="52">E22-(3*W22)</f>
        <v>-6.1145866938492262</v>
      </c>
      <c r="AD22" s="9">
        <f t="shared" si="52"/>
        <v>-16.682269049773971</v>
      </c>
      <c r="AE22" s="9">
        <f t="shared" si="52"/>
        <v>-40.694248942673781</v>
      </c>
      <c r="AF22" s="9">
        <f t="shared" si="52"/>
        <v>-7.3610711797528694</v>
      </c>
      <c r="AG22" s="9">
        <f t="shared" si="52"/>
        <v>-21.576135052167039</v>
      </c>
      <c r="AH22" s="9">
        <f t="shared" si="52"/>
        <v>-65.571164144727518</v>
      </c>
      <c r="AI22" s="9">
        <f t="shared" ref="AI22:AN22" si="53">E22+(3*W22)</f>
        <v>0.90894566831922541</v>
      </c>
      <c r="AJ22" s="9">
        <f t="shared" si="53"/>
        <v>53.500703993643974</v>
      </c>
      <c r="AK22" s="9">
        <f t="shared" si="53"/>
        <v>63.889885644773798</v>
      </c>
      <c r="AL22" s="9">
        <f t="shared" si="53"/>
        <v>0.98043015428286928</v>
      </c>
      <c r="AM22" s="9">
        <f t="shared" si="53"/>
        <v>86.193672981867053</v>
      </c>
      <c r="AN22" s="9">
        <f t="shared" si="53"/>
        <v>101.39407387121751</v>
      </c>
      <c r="AO22" s="60">
        <f>AVERAGE('bcc-csm-1'!$E21,'bcc-csm1-1-m'!$E21,'BNU-ESM'!$E21,CanESM2!$E21,CCSM4!$E21,'CNRM-CM5'!$E21,'CSIRO-Mk3-6-0'!$E21,'GFDL-ESM2M'!$E21,'GFDL-ESM2G'!$E21,'HadGEM2-ES'!$E21,'HadGEM2-CC'!$E21,inmcm4!$E21,'IPSL-CM5A-LR'!$E21,'IPSL-CM5A-MR'!$E21,'IPSL-MC5B-LR'!$E21,MIROC5!$E21,'MIROC-ESM'!$E21,'MIROC-ESM-CHEM'!$E21,'MRI-CGCM3'!$E21,'NorESM1-M'!$E21)</f>
        <v>11.71282051295</v>
      </c>
      <c r="AP22" s="61">
        <f>AVERAGE('bcc-csm-1'!$F21,'bcc-csm1-1-m'!$F21,'BNU-ESM'!$F21,CanESM2!$F21,CCSM4!$F21,'CNRM-CM5'!$F21,'CSIRO-Mk3-6-0'!$F21,'GFDL-ESM2M'!$F21,'GFDL-ESM2G'!$F21,'HadGEM2-ES'!$F21,'HadGEM2-CC'!$F21,inmcm4!$F21,'IPSL-CM5A-LR'!$F21,'IPSL-CM5A-MR'!$F21,'IPSL-MC5B-LR'!$F21,MIROC5!$F21,'MIROC-ESM'!$F21,'MIROC-ESM-CHEM'!$F21,'MRI-CGCM3'!$F21,'NorESM1-M'!$F21)</f>
        <v>30.212807726000005</v>
      </c>
      <c r="AQ22" s="9">
        <f>AVERAGE('bcc-csm-1'!$G21,'bcc-csm1-1-m'!$G21,'BNU-ESM'!$G21,CanESM2!$G21,CCSM4!$G21,'CNRM-CM5'!$G21,'CSIRO-Mk3-6-0'!$G21,'GFDL-ESM2M'!$G21,'GFDL-ESM2G'!$G21,'HadGEM2-ES'!$G21,'HadGEM2-CC'!$G21,inmcm4!$G21,'IPSL-CM5A-LR'!$G21,'IPSL-CM5A-MR'!$G21,'IPSL-MC5B-LR'!$G21,MIROC5!$G21,'MIROC-ESM'!$G21,'MIROC-ESM-CHEM'!$G21,'MRI-CGCM3'!$G21,'NorESM1-M'!$G21)</f>
        <v>294.03277682999999</v>
      </c>
      <c r="AR22" s="57">
        <f t="shared" si="12"/>
        <v>-0.22221978983518564</v>
      </c>
      <c r="AS22" s="54">
        <f t="shared" si="13"/>
        <v>0.6093183274751629</v>
      </c>
      <c r="AT22" s="54">
        <f t="shared" si="14"/>
        <v>3.9443964295706666E-2</v>
      </c>
      <c r="AU22" s="57">
        <f t="shared" si="15"/>
        <v>-0.27237850261665825</v>
      </c>
      <c r="AV22" s="54">
        <f t="shared" si="16"/>
        <v>1.0693732690406759</v>
      </c>
      <c r="AW22" s="58">
        <f t="shared" si="17"/>
        <v>6.0916524532912235E-2</v>
      </c>
    </row>
    <row r="23" spans="1:49" ht="12.5" x14ac:dyDescent="0.25">
      <c r="A23" s="6" t="str">
        <f>IF(AND(B23='bcc-csm-1'!C22, B23='bcc-csm1-1-m'!C22,B23='BNU-ESM'!C22, B23=CanESM2!C22, B23=CCSM4!C22, B23='CNRM-CM5'!C22, B23='CSIRO-Mk3-6-0'!C22, B23='GFDL-ESM2M'!C22, B23='GFDL-ESM2G'!C22, B23='HadGEM2-ES'!C22, B23='HadGEM2-CC'!C22, B23=inmcm4!C22, B23='IPSL-CM5A-LR'!C22, B23='IPSL-CM5A-MR'!C22, B23='IPSL-MC5B-LR'!C22, B23=MIROC5!C22, B23='MIROC-ESM'!C22, B23='MIROC-ESM-CHEM'!C22, B23='MRI-CGCM3'!C22, B23='NorESM1-M'!C22), "Yes", "No")</f>
        <v>Yes</v>
      </c>
      <c r="B23" s="6">
        <v>20037</v>
      </c>
      <c r="C23" s="6" t="s">
        <v>96</v>
      </c>
      <c r="D23" s="7" t="s">
        <v>183</v>
      </c>
      <c r="E23" s="9">
        <f>AVERAGE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-3.0639102564050011</v>
      </c>
      <c r="F23" s="9">
        <f>AVERAGE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14.754623656925</v>
      </c>
      <c r="G23" s="20">
        <f>AVERAGE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8.1956025750500032</v>
      </c>
      <c r="H23" s="9">
        <f>AVERAGE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-3.806410256425</v>
      </c>
      <c r="I23" s="9">
        <f>AVERAGE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25.880359746549992</v>
      </c>
      <c r="J23" s="20">
        <f>AVERAGE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19.013640724599998</v>
      </c>
      <c r="K23" s="9">
        <f>MIN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-5.2051282050000003</v>
      </c>
      <c r="L23" s="9">
        <f>MIN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-1.188936752</v>
      </c>
      <c r="M23" s="9">
        <f>MIN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-28.062068490000001</v>
      </c>
      <c r="N23" s="9">
        <f>MIN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-6.6551282049999996</v>
      </c>
      <c r="O23" s="9">
        <f>MIN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2.0142042230000001</v>
      </c>
      <c r="P23" s="9">
        <f>MIN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-38.891486790000002</v>
      </c>
      <c r="Q23" s="9">
        <f>MAX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-0.76410256409999999</v>
      </c>
      <c r="R23" s="9">
        <f>MAX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37.523687719999998</v>
      </c>
      <c r="S23" s="9">
        <f>MAX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64.493823370000001</v>
      </c>
      <c r="T23" s="9">
        <f>MAX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-0.68846153850000003</v>
      </c>
      <c r="U23" s="9">
        <f>MAX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64.410511279999994</v>
      </c>
      <c r="V23" s="9">
        <f>MAX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69.662019740000005</v>
      </c>
      <c r="W23" s="9">
        <f>STDEV('bcc-csm-1'!$H22,'bcc-csm1-1-m'!$H22,'BNU-ESM'!$H22,CanESM2!$H22,CCSM4!$H22,'CNRM-CM5'!$H22,'CSIRO-Mk3-6-0'!$H22,'GFDL-ESM2M'!$H22,'GFDL-ESM2G'!$H22,'HadGEM2-ES'!$H22,'HadGEM2-CC'!$H22,inmcm4!$H22,'IPSL-CM5A-LR'!$H22,'IPSL-CM5A-MR'!$H22,'IPSL-MC5B-LR'!$H22,MIROC5!$H22,'MIROC-ESM'!$H22,'MIROC-ESM-CHEM'!$H22,'MRI-CGCM3'!$H22,'NorESM1-M'!$H22)</f>
        <v>1.1248987156048984</v>
      </c>
      <c r="X23" s="9">
        <f>STDEV('bcc-csm-1'!$I22,'bcc-csm1-1-m'!$I22,'BNU-ESM'!$I22,CanESM2!$I22,CCSM4!$I22,'CNRM-CM5'!$I22,'CSIRO-Mk3-6-0'!$I22,'GFDL-ESM2M'!$I22,'GFDL-ESM2G'!$I22,'HadGEM2-ES'!$I22,'HadGEM2-CC'!$I22,inmcm4!$I22,'IPSL-CM5A-LR'!$I22,'IPSL-CM5A-MR'!$I22,'IPSL-MC5B-LR'!$I22,MIROC5!$I22,'MIROC-ESM'!$I22,'MIROC-ESM-CHEM'!$I22,'MRI-CGCM3'!$I22,'NorESM1-M'!$I22)</f>
        <v>11.239290172861093</v>
      </c>
      <c r="Y23" s="9">
        <f>STDEV('bcc-csm-1'!$J22,'bcc-csm1-1-m'!$J22,'BNU-ESM'!$J22,CanESM2!$J22,CCSM4!$J22,'CNRM-CM5'!$J22,'CSIRO-Mk3-6-0'!$J22,'GFDL-ESM2M'!$J22,'GFDL-ESM2G'!$J22,'HadGEM2-ES'!$J22,'HadGEM2-CC'!$J22,inmcm4!$J22,'IPSL-CM5A-LR'!$J22,'IPSL-CM5A-MR'!$J22,'IPSL-MC5B-LR'!$J22,MIROC5!$J22,'MIROC-ESM'!$J22,'MIROC-ESM-CHEM'!$J22,'MRI-CGCM3'!$J22,'NorESM1-M'!$J22)</f>
        <v>23.044294603822461</v>
      </c>
      <c r="Z23" s="9">
        <f>STDEV('bcc-csm-1'!$K22,'bcc-csm1-1-m'!$K22,'BNU-ESM'!$K22,CanESM2!$K22,CCSM4!$K22,'CNRM-CM5'!$K22,'CSIRO-Mk3-6-0'!$K22,'GFDL-ESM2M'!$K22,'GFDL-ESM2G'!$K22,'HadGEM2-ES'!$K22,'HadGEM2-CC'!$K22,inmcm4!$K22,'IPSL-CM5A-LR'!$K22,'IPSL-CM5A-MR'!$K22,'IPSL-MC5B-LR'!$K22,MIROC5!$K22,'MIROC-ESM'!$K22,'MIROC-ESM-CHEM'!$K22,'MRI-CGCM3'!$K22,'NorESM1-M'!$K22)</f>
        <v>1.743209552111513</v>
      </c>
      <c r="AA23" s="9">
        <f>STDEV('bcc-csm-1'!$L22,'bcc-csm1-1-m'!$L22,'BNU-ESM'!$L22,CanESM2!$L22,CCSM4!$L22,'CNRM-CM5'!$L22,'CSIRO-Mk3-6-0'!$L22,'GFDL-ESM2M'!$L22,'GFDL-ESM2G'!$L22,'HadGEM2-ES'!$L22,'HadGEM2-CC'!$L22,inmcm4!$L22,'IPSL-CM5A-LR'!$L22,'IPSL-CM5A-MR'!$L22,'IPSL-MC5B-LR'!$L22,MIROC5!$L22,'MIROC-ESM'!$L22,'MIROC-ESM-CHEM'!$L22,'MRI-CGCM3'!$L22,'NorESM1-M'!$L22)</f>
        <v>17.196932666595973</v>
      </c>
      <c r="AB23" s="9">
        <f>STDEV('bcc-csm-1'!$M22,'bcc-csm1-1-m'!$M22,'BNU-ESM'!$M22,CanESM2!$M22,CCSM4!$M22,'CNRM-CM5'!$M22,'CSIRO-Mk3-6-0'!$M22,'GFDL-ESM2M'!$M22,'GFDL-ESM2G'!$M22,'HadGEM2-ES'!$M22,'HadGEM2-CC'!$M22,inmcm4!$M22,'IPSL-CM5A-LR'!$M22,'IPSL-CM5A-MR'!$M22,'IPSL-MC5B-LR'!$M22,MIROC5!$M22,'MIROC-ESM'!$M22,'MIROC-ESM-CHEM'!$M22,'MRI-CGCM3'!$M22,'NorESM1-M'!$M22)</f>
        <v>25.903400777666967</v>
      </c>
      <c r="AC23" s="9">
        <f t="shared" ref="AC23:AH23" si="54">E23-(3*W23)</f>
        <v>-6.4386064032196959</v>
      </c>
      <c r="AD23" s="9">
        <f t="shared" si="54"/>
        <v>-18.963246861658284</v>
      </c>
      <c r="AE23" s="9">
        <f t="shared" si="54"/>
        <v>-60.937281236417377</v>
      </c>
      <c r="AF23" s="9">
        <f t="shared" si="54"/>
        <v>-9.0360389127595386</v>
      </c>
      <c r="AG23" s="9">
        <f t="shared" si="54"/>
        <v>-25.710438253237932</v>
      </c>
      <c r="AH23" s="9">
        <f t="shared" si="54"/>
        <v>-58.696561608400899</v>
      </c>
      <c r="AI23" s="9">
        <f t="shared" ref="AI23:AN23" si="55">E23+(3*W23)</f>
        <v>0.31078589040969407</v>
      </c>
      <c r="AJ23" s="9">
        <f t="shared" si="55"/>
        <v>48.472494175508281</v>
      </c>
      <c r="AK23" s="9">
        <f t="shared" si="55"/>
        <v>77.328486386517383</v>
      </c>
      <c r="AL23" s="9">
        <f t="shared" si="55"/>
        <v>1.4232183999095387</v>
      </c>
      <c r="AM23" s="9">
        <f t="shared" si="55"/>
        <v>77.471157746337923</v>
      </c>
      <c r="AN23" s="9">
        <f t="shared" si="55"/>
        <v>96.723843057600888</v>
      </c>
      <c r="AO23" s="60">
        <f>AVERAGE('bcc-csm-1'!$E22,'bcc-csm1-1-m'!$E22,'BNU-ESM'!$E22,CanESM2!$E22,CCSM4!$E22,'CNRM-CM5'!$E22,'CSIRO-Mk3-6-0'!$E22,'GFDL-ESM2M'!$E22,'GFDL-ESM2G'!$E22,'HadGEM2-ES'!$E22,'HadGEM2-CC'!$E22,inmcm4!$E22,'IPSL-CM5A-LR'!$E22,'IPSL-CM5A-MR'!$E22,'IPSL-MC5B-LR'!$E22,MIROC5!$E22,'MIROC-ESM'!$E22,'MIROC-ESM-CHEM'!$E22,'MRI-CGCM3'!$E22,'NorESM1-M'!$E22)</f>
        <v>11.9564102571</v>
      </c>
      <c r="AP23" s="61">
        <f>AVERAGE('bcc-csm-1'!$F22,'bcc-csm1-1-m'!$F22,'BNU-ESM'!$F22,CanESM2!$F22,CCSM4!$F22,'CNRM-CM5'!$F22,'CSIRO-Mk3-6-0'!$F22,'GFDL-ESM2M'!$F22,'GFDL-ESM2G'!$F22,'HadGEM2-ES'!$F22,'HadGEM2-CC'!$F22,inmcm4!$F22,'IPSL-CM5A-LR'!$F22,'IPSL-CM5A-MR'!$F22,'IPSL-MC5B-LR'!$F22,MIROC5!$F22,'MIROC-ESM'!$F22,'MIROC-ESM-CHEM'!$F22,'MRI-CGCM3'!$F22,'NorESM1-M'!$F22)</f>
        <v>16.278619827499998</v>
      </c>
      <c r="AQ23" s="9">
        <f>AVERAGE('bcc-csm-1'!$G22,'bcc-csm1-1-m'!$G22,'BNU-ESM'!$G22,CanESM2!$G22,CCSM4!$G22,'CNRM-CM5'!$G22,'CSIRO-Mk3-6-0'!$G22,'GFDL-ESM2M'!$G22,'GFDL-ESM2G'!$G22,'HadGEM2-ES'!$G22,'HadGEM2-CC'!$G22,inmcm4!$G22,'IPSL-CM5A-LR'!$G22,'IPSL-CM5A-MR'!$G22,'IPSL-MC5B-LR'!$G22,MIROC5!$G22,'MIROC-ESM'!$G22,'MIROC-ESM-CHEM'!$G22,'MRI-CGCM3'!$G22,'NorESM1-M'!$G22)</f>
        <v>354.25208512500001</v>
      </c>
      <c r="AR23" s="57">
        <f t="shared" si="12"/>
        <v>-0.25625670167896575</v>
      </c>
      <c r="AS23" s="54">
        <f t="shared" si="13"/>
        <v>0.90638050481402221</v>
      </c>
      <c r="AT23" s="54">
        <f t="shared" si="14"/>
        <v>2.3134945196322938E-2</v>
      </c>
      <c r="AU23" s="57">
        <f t="shared" si="15"/>
        <v>-0.31835728070343383</v>
      </c>
      <c r="AV23" s="54">
        <f t="shared" si="16"/>
        <v>1.5898374690727444</v>
      </c>
      <c r="AW23" s="58">
        <f t="shared" si="17"/>
        <v>5.3672628963894228E-2</v>
      </c>
    </row>
    <row r="24" spans="1:49" ht="12.5" x14ac:dyDescent="0.25">
      <c r="A24" s="6" t="str">
        <f>IF(AND(B24='bcc-csm-1'!C23, B24='bcc-csm1-1-m'!C23,B24='BNU-ESM'!C23, B24=CanESM2!C23, B24=CCSM4!C23, B24='CNRM-CM5'!C23, B24='CSIRO-Mk3-6-0'!C23, B24='GFDL-ESM2M'!C23, B24='GFDL-ESM2G'!C23, B24='HadGEM2-ES'!C23, B24='HadGEM2-CC'!C23, B24=inmcm4!C23, B24='IPSL-CM5A-LR'!C23, B24='IPSL-CM5A-MR'!C23, B24='IPSL-MC5B-LR'!C23, B24=MIROC5!C23, B24='MIROC-ESM'!C23, B24='MIROC-ESM-CHEM'!C23, B24='MRI-CGCM3'!C23, B24='NorESM1-M'!C23), "Yes", "No")</f>
        <v>Yes</v>
      </c>
      <c r="B24" s="6">
        <v>20039</v>
      </c>
      <c r="C24" s="6" t="s">
        <v>97</v>
      </c>
      <c r="D24" s="7" t="s">
        <v>183</v>
      </c>
      <c r="E24" s="9">
        <f>AVERAGE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-4.4335256409900001</v>
      </c>
      <c r="F24" s="9">
        <f>AVERAGE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14.552228892515</v>
      </c>
      <c r="G24" s="20">
        <f>AVERAGE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9.1421384816349995</v>
      </c>
      <c r="H24" s="9">
        <f>AVERAGE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-6.1360256410000007</v>
      </c>
      <c r="I24" s="9">
        <f>AVERAGE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25.259368584899995</v>
      </c>
      <c r="J24" s="20">
        <f>AVERAGE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6.458618813830002</v>
      </c>
      <c r="K24" s="9">
        <f>MIN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-7.5346153850000004</v>
      </c>
      <c r="L24" s="9">
        <f>MIN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-0.13896663370000001</v>
      </c>
      <c r="M24" s="9">
        <f>MIN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-11.34585746</v>
      </c>
      <c r="N24" s="9">
        <f>MIN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-9.326923077</v>
      </c>
      <c r="O24" s="9">
        <f>MIN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4.7451971400000001</v>
      </c>
      <c r="P24" s="9">
        <f>MIN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-31.068081880000001</v>
      </c>
      <c r="Q24" s="9">
        <f>MAX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-0.9038461538</v>
      </c>
      <c r="R24" s="9">
        <f>MAX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31.631948959999999</v>
      </c>
      <c r="S24" s="9">
        <f>MAX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37.77600211</v>
      </c>
      <c r="T24" s="9">
        <f>MAX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-2.0615384620000001</v>
      </c>
      <c r="U24" s="9">
        <f>MAX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57.56271812</v>
      </c>
      <c r="V24" s="9">
        <f>MAX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44.738007690000003</v>
      </c>
      <c r="W24" s="9">
        <f>STDEV('bcc-csm-1'!$H23,'bcc-csm1-1-m'!$H23,'BNU-ESM'!$H23,CanESM2!$H23,CCSM4!$H23,'CNRM-CM5'!$H23,'CSIRO-Mk3-6-0'!$H23,'GFDL-ESM2M'!$H23,'GFDL-ESM2G'!$H23,'HadGEM2-ES'!$H23,'HadGEM2-CC'!$H23,inmcm4!$H23,'IPSL-CM5A-LR'!$H23,'IPSL-CM5A-MR'!$H23,'IPSL-MC5B-LR'!$H23,MIROC5!$H23,'MIROC-ESM'!$H23,'MIROC-ESM-CHEM'!$H23,'MRI-CGCM3'!$H23,'NorESM1-M'!$H23)</f>
        <v>1.8405063510186175</v>
      </c>
      <c r="X24" s="9">
        <f>STDEV('bcc-csm-1'!$I23,'bcc-csm1-1-m'!$I23,'BNU-ESM'!$I23,CanESM2!$I23,CCSM4!$I23,'CNRM-CM5'!$I23,'CSIRO-Mk3-6-0'!$I23,'GFDL-ESM2M'!$I23,'GFDL-ESM2G'!$I23,'HadGEM2-ES'!$I23,'HadGEM2-CC'!$I23,inmcm4!$I23,'IPSL-CM5A-LR'!$I23,'IPSL-CM5A-MR'!$I23,'IPSL-MC5B-LR'!$I23,MIROC5!$I23,'MIROC-ESM'!$I23,'MIROC-ESM-CHEM'!$I23,'MRI-CGCM3'!$I23,'NorESM1-M'!$I23)</f>
        <v>7.9503244800746362</v>
      </c>
      <c r="Y24" s="9">
        <f>STDEV('bcc-csm-1'!$J23,'bcc-csm1-1-m'!$J23,'BNU-ESM'!$J23,CanESM2!$J23,CCSM4!$J23,'CNRM-CM5'!$J23,'CSIRO-Mk3-6-0'!$J23,'GFDL-ESM2M'!$J23,'GFDL-ESM2G'!$J23,'HadGEM2-ES'!$J23,'HadGEM2-CC'!$J23,inmcm4!$J23,'IPSL-CM5A-LR'!$J23,'IPSL-CM5A-MR'!$J23,'IPSL-MC5B-LR'!$J23,MIROC5!$J23,'MIROC-ESM'!$J23,'MIROC-ESM-CHEM'!$J23,'MRI-CGCM3'!$J23,'NorESM1-M'!$J23)</f>
        <v>12.320379868546615</v>
      </c>
      <c r="Z24" s="9">
        <f>STDEV('bcc-csm-1'!$K23,'bcc-csm1-1-m'!$K23,'BNU-ESM'!$K23,CanESM2!$K23,CCSM4!$K23,'CNRM-CM5'!$K23,'CSIRO-Mk3-6-0'!$K23,'GFDL-ESM2M'!$K23,'GFDL-ESM2G'!$K23,'HadGEM2-ES'!$K23,'HadGEM2-CC'!$K23,inmcm4!$K23,'IPSL-CM5A-LR'!$K23,'IPSL-CM5A-MR'!$K23,'IPSL-MC5B-LR'!$K23,MIROC5!$K23,'MIROC-ESM'!$K23,'MIROC-ESM-CHEM'!$K23,'MRI-CGCM3'!$K23,'NorESM1-M'!$K23)</f>
        <v>1.9914399889440668</v>
      </c>
      <c r="AA24" s="9">
        <f>STDEV('bcc-csm-1'!$L23,'bcc-csm1-1-m'!$L23,'BNU-ESM'!$L23,CanESM2!$L23,CCSM4!$L23,'CNRM-CM5'!$L23,'CSIRO-Mk3-6-0'!$L23,'GFDL-ESM2M'!$L23,'GFDL-ESM2G'!$L23,'HadGEM2-ES'!$L23,'HadGEM2-CC'!$L23,inmcm4!$L23,'IPSL-CM5A-LR'!$L23,'IPSL-CM5A-MR'!$L23,'IPSL-MC5B-LR'!$L23,MIROC5!$L23,'MIROC-ESM'!$L23,'MIROC-ESM-CHEM'!$L23,'MRI-CGCM3'!$L23,'NorESM1-M'!$L23)</f>
        <v>14.035653314301381</v>
      </c>
      <c r="AB24" s="9">
        <f>STDEV('bcc-csm-1'!$M23,'bcc-csm1-1-m'!$M23,'BNU-ESM'!$M23,CanESM2!$M23,CCSM4!$M23,'CNRM-CM5'!$M23,'CSIRO-Mk3-6-0'!$M23,'GFDL-ESM2M'!$M23,'GFDL-ESM2G'!$M23,'HadGEM2-ES'!$M23,'HadGEM2-CC'!$M23,inmcm4!$M23,'IPSL-CM5A-LR'!$M23,'IPSL-CM5A-MR'!$M23,'IPSL-MC5B-LR'!$M23,MIROC5!$M23,'MIROC-ESM'!$M23,'MIROC-ESM-CHEM'!$M23,'MRI-CGCM3'!$M23,'NorESM1-M'!$M23)</f>
        <v>22.675075725065881</v>
      </c>
      <c r="AC24" s="9">
        <f t="shared" ref="AC24:AH24" si="56">E24-(3*W24)</f>
        <v>-9.9550446940458528</v>
      </c>
      <c r="AD24" s="9">
        <f t="shared" si="56"/>
        <v>-9.2987445477089103</v>
      </c>
      <c r="AE24" s="9">
        <f t="shared" si="56"/>
        <v>-27.819001124004842</v>
      </c>
      <c r="AF24" s="9">
        <f t="shared" si="56"/>
        <v>-12.110345607832201</v>
      </c>
      <c r="AG24" s="9">
        <f t="shared" si="56"/>
        <v>-16.847591358004145</v>
      </c>
      <c r="AH24" s="9">
        <f t="shared" si="56"/>
        <v>-61.566608361367642</v>
      </c>
      <c r="AI24" s="9">
        <f t="shared" ref="AI24:AN24" si="57">E24+(3*W24)</f>
        <v>1.0879934120658525</v>
      </c>
      <c r="AJ24" s="9">
        <f t="shared" si="57"/>
        <v>38.403202332738914</v>
      </c>
      <c r="AK24" s="9">
        <f t="shared" si="57"/>
        <v>46.103278087274845</v>
      </c>
      <c r="AL24" s="9">
        <f t="shared" si="57"/>
        <v>-0.16170567416780024</v>
      </c>
      <c r="AM24" s="9">
        <f t="shared" si="57"/>
        <v>67.366328527804143</v>
      </c>
      <c r="AN24" s="9">
        <f t="shared" si="57"/>
        <v>74.483845989027643</v>
      </c>
      <c r="AO24" s="60">
        <f>AVERAGE('bcc-csm-1'!$E23,'bcc-csm1-1-m'!$E23,'BNU-ESM'!$E23,CanESM2!$E23,CCSM4!$E23,'CNRM-CM5'!$E23,'CSIRO-Mk3-6-0'!$E23,'GFDL-ESM2M'!$E23,'GFDL-ESM2G'!$E23,'HadGEM2-ES'!$E23,'HadGEM2-CC'!$E23,inmcm4!$E23,'IPSL-CM5A-LR'!$E23,'IPSL-CM5A-MR'!$E23,'IPSL-MC5B-LR'!$E23,MIROC5!$E23,'MIROC-ESM'!$E23,'MIROC-ESM-CHEM'!$E23,'MRI-CGCM3'!$E23,'NorESM1-M'!$E23)</f>
        <v>30.241025641</v>
      </c>
      <c r="AP24" s="61">
        <f>AVERAGE('bcc-csm-1'!$F23,'bcc-csm1-1-m'!$F23,'BNU-ESM'!$F23,CanESM2!$F23,CCSM4!$F23,'CNRM-CM5'!$F23,'CSIRO-Mk3-6-0'!$F23,'GFDL-ESM2M'!$F23,'GFDL-ESM2G'!$F23,'HadGEM2-ES'!$F23,'HadGEM2-CC'!$F23,inmcm4!$F23,'IPSL-CM5A-LR'!$F23,'IPSL-CM5A-MR'!$F23,'IPSL-MC5B-LR'!$F23,MIROC5!$F23,'MIROC-ESM'!$F23,'MIROC-ESM-CHEM'!$F23,'MRI-CGCM3'!$F23,'NorESM1-M'!$F23)</f>
        <v>24.381973430499997</v>
      </c>
      <c r="AQ24" s="9">
        <f>AVERAGE('bcc-csm-1'!$G23,'bcc-csm1-1-m'!$G23,'BNU-ESM'!$G23,CanESM2!$G23,CCSM4!$G23,'CNRM-CM5'!$G23,'CSIRO-Mk3-6-0'!$G23,'GFDL-ESM2M'!$G23,'GFDL-ESM2G'!$G23,'HadGEM2-ES'!$G23,'HadGEM2-CC'!$G23,inmcm4!$G23,'IPSL-CM5A-LR'!$G23,'IPSL-CM5A-MR'!$G23,'IPSL-MC5B-LR'!$G23,MIROC5!$G23,'MIROC-ESM'!$G23,'MIROC-ESM-CHEM'!$G23,'MRI-CGCM3'!$G23,'NorESM1-M'!$G23)</f>
        <v>177.94689592000003</v>
      </c>
      <c r="AR24" s="57">
        <f t="shared" si="12"/>
        <v>-0.14660632524907294</v>
      </c>
      <c r="AS24" s="54">
        <f t="shared" si="13"/>
        <v>0.59684376795814509</v>
      </c>
      <c r="AT24" s="54">
        <f t="shared" si="14"/>
        <v>5.1375655834676938E-2</v>
      </c>
      <c r="AU24" s="57">
        <f t="shared" si="15"/>
        <v>-0.20290401899203234</v>
      </c>
      <c r="AV24" s="54">
        <f t="shared" si="16"/>
        <v>1.0359854035974974</v>
      </c>
      <c r="AW24" s="58">
        <f t="shared" si="17"/>
        <v>3.629520357991306E-2</v>
      </c>
    </row>
    <row r="25" spans="1:49" ht="12.5" x14ac:dyDescent="0.25">
      <c r="A25" s="6" t="str">
        <f>IF(AND(B25='bcc-csm-1'!C24, B25='bcc-csm1-1-m'!C24,B25='BNU-ESM'!C24, B25=CanESM2!C24, B25=CCSM4!C24, B25='CNRM-CM5'!C24, B25='CSIRO-Mk3-6-0'!C24, B25='GFDL-ESM2M'!C24, B25='GFDL-ESM2G'!C24, B25='HadGEM2-ES'!C24, B25='HadGEM2-CC'!C24, B25=inmcm4!C24, B25='IPSL-CM5A-LR'!C24, B25='IPSL-CM5A-MR'!C24, B25='IPSL-MC5B-LR'!C24, B25=MIROC5!C24, B25='MIROC-ESM'!C24, B25='MIROC-ESM-CHEM'!C24, B25='MRI-CGCM3'!C24, B25='NorESM1-M'!C24), "Yes", "No")</f>
        <v>Yes</v>
      </c>
      <c r="B25" s="6">
        <v>20041</v>
      </c>
      <c r="C25" s="6" t="s">
        <v>98</v>
      </c>
      <c r="D25" s="7" t="s">
        <v>183</v>
      </c>
      <c r="E25" s="9">
        <f>AVERAGE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-3.0481410255400001</v>
      </c>
      <c r="F25" s="9">
        <f>AVERAGE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16.991466780214999</v>
      </c>
      <c r="G25" s="20">
        <f>AVERAGE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12.7592628619</v>
      </c>
      <c r="H25" s="9">
        <f>AVERAGE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-4.03314102555</v>
      </c>
      <c r="I25" s="9">
        <f>AVERAGE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28.338268576449998</v>
      </c>
      <c r="J25" s="20">
        <f>AVERAGE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17.2174301051</v>
      </c>
      <c r="K25" s="9">
        <f>MIN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-5.15</v>
      </c>
      <c r="L25" s="9">
        <f>MIN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-0.28723294669999999</v>
      </c>
      <c r="M25" s="9">
        <f>MIN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-16.37132124</v>
      </c>
      <c r="N25" s="9">
        <f>MIN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-7.6525641029999996</v>
      </c>
      <c r="O25" s="9">
        <f>MIN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1.138254119</v>
      </c>
      <c r="P25" s="9">
        <f>MIN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-24.67325507</v>
      </c>
      <c r="Q25" s="9">
        <f>MAX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-0.15</v>
      </c>
      <c r="R25" s="9">
        <f>MAX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34.993226569999997</v>
      </c>
      <c r="S25" s="9">
        <f>MAX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59.900035209999999</v>
      </c>
      <c r="T25" s="9">
        <f>MAX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-1.6576923079999999</v>
      </c>
      <c r="U25" s="9">
        <f>MAX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66.935706359999998</v>
      </c>
      <c r="V25" s="9">
        <f>MAX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56.009323109999997</v>
      </c>
      <c r="W25" s="9">
        <f>STDEV('bcc-csm-1'!$H24,'bcc-csm1-1-m'!$H24,'BNU-ESM'!$H24,CanESM2!$H24,CCSM4!$H24,'CNRM-CM5'!$H24,'CSIRO-Mk3-6-0'!$H24,'GFDL-ESM2M'!$H24,'GFDL-ESM2G'!$H24,'HadGEM2-ES'!$H24,'HadGEM2-CC'!$H24,inmcm4!$H24,'IPSL-CM5A-LR'!$H24,'IPSL-CM5A-MR'!$H24,'IPSL-MC5B-LR'!$H24,MIROC5!$H24,'MIROC-ESM'!$H24,'MIROC-ESM-CHEM'!$H24,'MRI-CGCM3'!$H24,'NorESM1-M'!$H24)</f>
        <v>1.3024067904106182</v>
      </c>
      <c r="X25" s="9">
        <f>STDEV('bcc-csm-1'!$I24,'bcc-csm1-1-m'!$I24,'BNU-ESM'!$I24,CanESM2!$I24,CCSM4!$I24,'CNRM-CM5'!$I24,'CSIRO-Mk3-6-0'!$I24,'GFDL-ESM2M'!$I24,'GFDL-ESM2G'!$I24,'HadGEM2-ES'!$I24,'HadGEM2-CC'!$I24,inmcm4!$I24,'IPSL-CM5A-LR'!$I24,'IPSL-CM5A-MR'!$I24,'IPSL-MC5B-LR'!$I24,MIROC5!$I24,'MIROC-ESM'!$I24,'MIROC-ESM-CHEM'!$I24,'MRI-CGCM3'!$I24,'NorESM1-M'!$I24)</f>
        <v>11.284695649219355</v>
      </c>
      <c r="Y25" s="9">
        <f>STDEV('bcc-csm-1'!$J24,'bcc-csm1-1-m'!$J24,'BNU-ESM'!$J24,CanESM2!$J24,CCSM4!$J24,'CNRM-CM5'!$J24,'CSIRO-Mk3-6-0'!$J24,'GFDL-ESM2M'!$J24,'GFDL-ESM2G'!$J24,'HadGEM2-ES'!$J24,'HadGEM2-CC'!$J24,inmcm4!$J24,'IPSL-CM5A-LR'!$J24,'IPSL-CM5A-MR'!$J24,'IPSL-MC5B-LR'!$J24,MIROC5!$J24,'MIROC-ESM'!$J24,'MIROC-ESM-CHEM'!$J24,'MRI-CGCM3'!$J24,'NorESM1-M'!$J24)</f>
        <v>19.317209913068037</v>
      </c>
      <c r="Z25" s="9">
        <f>STDEV('bcc-csm-1'!$K24,'bcc-csm1-1-m'!$K24,'BNU-ESM'!$K24,CanESM2!$K24,CCSM4!$K24,'CNRM-CM5'!$K24,'CSIRO-Mk3-6-0'!$K24,'GFDL-ESM2M'!$K24,'GFDL-ESM2G'!$K24,'HadGEM2-ES'!$K24,'HadGEM2-CC'!$K24,inmcm4!$K24,'IPSL-CM5A-LR'!$K24,'IPSL-CM5A-MR'!$K24,'IPSL-MC5B-LR'!$K24,MIROC5!$K24,'MIROC-ESM'!$K24,'MIROC-ESM-CHEM'!$K24,'MRI-CGCM3'!$K24,'NorESM1-M'!$K24)</f>
        <v>1.5024394086740878</v>
      </c>
      <c r="AA25" s="9">
        <f>STDEV('bcc-csm-1'!$L24,'bcc-csm1-1-m'!$L24,'BNU-ESM'!$L24,CanESM2!$L24,CCSM4!$L24,'CNRM-CM5'!$L24,'CSIRO-Mk3-6-0'!$L24,'GFDL-ESM2M'!$L24,'GFDL-ESM2G'!$L24,'HadGEM2-ES'!$L24,'HadGEM2-CC'!$L24,inmcm4!$L24,'IPSL-CM5A-LR'!$L24,'IPSL-CM5A-MR'!$L24,'IPSL-MC5B-LR'!$L24,MIROC5!$L24,'MIROC-ESM'!$L24,'MIROC-ESM-CHEM'!$L24,'MRI-CGCM3'!$L24,'NorESM1-M'!$L24)</f>
        <v>17.634402468318967</v>
      </c>
      <c r="AB25" s="9">
        <f>STDEV('bcc-csm-1'!$M24,'bcc-csm1-1-m'!$M24,'BNU-ESM'!$M24,CanESM2!$M24,CCSM4!$M24,'CNRM-CM5'!$M24,'CSIRO-Mk3-6-0'!$M24,'GFDL-ESM2M'!$M24,'GFDL-ESM2G'!$M24,'HadGEM2-ES'!$M24,'HadGEM2-CC'!$M24,inmcm4!$M24,'IPSL-CM5A-LR'!$M24,'IPSL-CM5A-MR'!$M24,'IPSL-MC5B-LR'!$M24,MIROC5!$M24,'MIROC-ESM'!$M24,'MIROC-ESM-CHEM'!$M24,'MRI-CGCM3'!$M24,'NorESM1-M'!$M24)</f>
        <v>26.991134177321086</v>
      </c>
      <c r="AC25" s="9">
        <f t="shared" ref="AC25:AH25" si="58">E25-(3*W25)</f>
        <v>-6.9553613967718544</v>
      </c>
      <c r="AD25" s="9">
        <f t="shared" si="58"/>
        <v>-16.862620167443062</v>
      </c>
      <c r="AE25" s="9">
        <f t="shared" si="58"/>
        <v>-45.19236687730411</v>
      </c>
      <c r="AF25" s="9">
        <f t="shared" si="58"/>
        <v>-8.5404592515722637</v>
      </c>
      <c r="AG25" s="9">
        <f t="shared" si="58"/>
        <v>-24.564938828506904</v>
      </c>
      <c r="AH25" s="9">
        <f t="shared" si="58"/>
        <v>-63.755972426863259</v>
      </c>
      <c r="AI25" s="9">
        <f t="shared" ref="AI25:AN25" si="59">E25+(3*W25)</f>
        <v>0.85907934569185462</v>
      </c>
      <c r="AJ25" s="9">
        <f t="shared" si="59"/>
        <v>50.84555372787306</v>
      </c>
      <c r="AK25" s="9">
        <f t="shared" si="59"/>
        <v>70.710892601104106</v>
      </c>
      <c r="AL25" s="9">
        <f t="shared" si="59"/>
        <v>0.47417720047226375</v>
      </c>
      <c r="AM25" s="9">
        <f t="shared" si="59"/>
        <v>81.241475981406893</v>
      </c>
      <c r="AN25" s="9">
        <f t="shared" si="59"/>
        <v>98.190832637063266</v>
      </c>
      <c r="AO25" s="60">
        <f>AVERAGE('bcc-csm-1'!$E24,'bcc-csm1-1-m'!$E24,'BNU-ESM'!$E24,CanESM2!$E24,CCSM4!$E24,'CNRM-CM5'!$E24,'CSIRO-Mk3-6-0'!$E24,'GFDL-ESM2M'!$E24,'GFDL-ESM2G'!$E24,'HadGEM2-ES'!$E24,'HadGEM2-CC'!$E24,inmcm4!$E24,'IPSL-CM5A-LR'!$E24,'IPSL-CM5A-MR'!$E24,'IPSL-MC5B-LR'!$E24,MIROC5!$E24,'MIROC-ESM'!$E24,'MIROC-ESM-CHEM'!$E24,'MRI-CGCM3'!$E24,'NorESM1-M'!$E24)</f>
        <v>15.725641024999998</v>
      </c>
      <c r="AP25" s="61">
        <f>AVERAGE('bcc-csm-1'!$F24,'bcc-csm1-1-m'!$F24,'BNU-ESM'!$F24,CanESM2!$F24,CCSM4!$F24,'CNRM-CM5'!$F24,'CSIRO-Mk3-6-0'!$F24,'GFDL-ESM2M'!$F24,'GFDL-ESM2G'!$F24,'HadGEM2-ES'!$F24,'HadGEM2-CC'!$F24,inmcm4!$F24,'IPSL-CM5A-LR'!$F24,'IPSL-CM5A-MR'!$F24,'IPSL-MC5B-LR'!$F24,MIROC5!$F24,'MIROC-ESM'!$F24,'MIROC-ESM-CHEM'!$F24,'MRI-CGCM3'!$F24,'NorESM1-M'!$F24)</f>
        <v>27.044016894999999</v>
      </c>
      <c r="AQ25" s="9">
        <f>AVERAGE('bcc-csm-1'!$G24,'bcc-csm1-1-m'!$G24,'BNU-ESM'!$G24,CanESM2!$G24,CCSM4!$G24,'CNRM-CM5'!$G24,'CSIRO-Mk3-6-0'!$G24,'GFDL-ESM2M'!$G24,'GFDL-ESM2G'!$G24,'HadGEM2-ES'!$G24,'HadGEM2-CC'!$G24,inmcm4!$G24,'IPSL-CM5A-LR'!$G24,'IPSL-CM5A-MR'!$G24,'IPSL-MC5B-LR'!$G24,MIROC5!$G24,'MIROC-ESM'!$G24,'MIROC-ESM-CHEM'!$G24,'MRI-CGCM3'!$G24,'NorESM1-M'!$G24)</f>
        <v>253.62827349999998</v>
      </c>
      <c r="AR25" s="57">
        <f t="shared" si="12"/>
        <v>-0.19383254524850127</v>
      </c>
      <c r="AS25" s="54">
        <f t="shared" si="13"/>
        <v>0.62828931242667752</v>
      </c>
      <c r="AT25" s="54">
        <f t="shared" si="14"/>
        <v>5.0306942068507207E-2</v>
      </c>
      <c r="AU25" s="57">
        <f t="shared" si="15"/>
        <v>-0.25646910158627384</v>
      </c>
      <c r="AV25" s="54">
        <f t="shared" si="16"/>
        <v>1.0478572279582212</v>
      </c>
      <c r="AW25" s="58">
        <f t="shared" si="17"/>
        <v>6.7884506200764722E-2</v>
      </c>
    </row>
    <row r="26" spans="1:49" ht="12.5" x14ac:dyDescent="0.25">
      <c r="A26" s="6" t="str">
        <f>IF(AND(B26='bcc-csm-1'!C25, B26='bcc-csm1-1-m'!C25,B26='BNU-ESM'!C25, B26=CanESM2!C25, B26=CCSM4!C25, B26='CNRM-CM5'!C25, B26='CSIRO-Mk3-6-0'!C25, B26='GFDL-ESM2M'!C25, B26='GFDL-ESM2G'!C25, B26='HadGEM2-ES'!C25, B26='HadGEM2-CC'!C25, B26=inmcm4!C25, B26='IPSL-CM5A-LR'!C25, B26='IPSL-CM5A-MR'!C25, B26='IPSL-MC5B-LR'!C25, B26=MIROC5!C25, B26='MIROC-ESM'!C25, B26='MIROC-ESM-CHEM'!C25, B26='MRI-CGCM3'!C25, B26='NorESM1-M'!C25), "Yes", "No")</f>
        <v>Yes</v>
      </c>
      <c r="B26" s="6">
        <v>20043</v>
      </c>
      <c r="C26" s="6" t="s">
        <v>99</v>
      </c>
      <c r="D26" s="7" t="s">
        <v>183</v>
      </c>
      <c r="E26" s="9">
        <f>AVERAGE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-3.5688461539199992</v>
      </c>
      <c r="F26" s="9">
        <f>AVERAGE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13.790998336600001</v>
      </c>
      <c r="G26" s="20">
        <f>AVERAGE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13.467569333174998</v>
      </c>
      <c r="H26" s="9">
        <f>AVERAGE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-4.6763461539499991</v>
      </c>
      <c r="I26" s="9">
        <f>AVERAGE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23.176499420200003</v>
      </c>
      <c r="J26" s="20">
        <f>AVERAGE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22.929338206200001</v>
      </c>
      <c r="K26" s="9">
        <f>MIN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-5.884615385</v>
      </c>
      <c r="L26" s="9">
        <f>MIN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-2.2879161959999998</v>
      </c>
      <c r="M26" s="9">
        <f>MIN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-9.890966938</v>
      </c>
      <c r="N26" s="9">
        <f>MIN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-8.134615385</v>
      </c>
      <c r="O26" s="9">
        <f>MIN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2.1857103859999998</v>
      </c>
      <c r="P26" s="9">
        <f>MIN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-34.40147211</v>
      </c>
      <c r="Q26" s="9">
        <f>MAX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0.80641025639999997</v>
      </c>
      <c r="R26" s="9">
        <f>MAX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39.170492719999999</v>
      </c>
      <c r="S26" s="9">
        <f>MAX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62.020212270000002</v>
      </c>
      <c r="T26" s="9">
        <f>MAX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-1.212820513</v>
      </c>
      <c r="U26" s="9">
        <f>MAX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60.861342280000002</v>
      </c>
      <c r="V26" s="9">
        <f>MAX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63.341587230000002</v>
      </c>
      <c r="W26" s="9">
        <f>STDEV('bcc-csm-1'!$H25,'bcc-csm1-1-m'!$H25,'BNU-ESM'!$H25,CanESM2!$H25,CCSM4!$H25,'CNRM-CM5'!$H25,'CSIRO-Mk3-6-0'!$H25,'GFDL-ESM2M'!$H25,'GFDL-ESM2G'!$H25,'HadGEM2-ES'!$H25,'HadGEM2-CC'!$H25,inmcm4!$H25,'IPSL-CM5A-LR'!$H25,'IPSL-CM5A-MR'!$H25,'IPSL-MC5B-LR'!$H25,MIROC5!$H25,'MIROC-ESM'!$H25,'MIROC-ESM-CHEM'!$H25,'MRI-CGCM3'!$H25,'NorESM1-M'!$H25)</f>
        <v>1.8725819201102401</v>
      </c>
      <c r="X26" s="9">
        <f>STDEV('bcc-csm-1'!$I25,'bcc-csm1-1-m'!$I25,'BNU-ESM'!$I25,CanESM2!$I25,CCSM4!$I25,'CNRM-CM5'!$I25,'CSIRO-Mk3-6-0'!$I25,'GFDL-ESM2M'!$I25,'GFDL-ESM2G'!$I25,'HadGEM2-ES'!$I25,'HadGEM2-CC'!$I25,inmcm4!$I25,'IPSL-CM5A-LR'!$I25,'IPSL-CM5A-MR'!$I25,'IPSL-MC5B-LR'!$I25,MIROC5!$I25,'MIROC-ESM'!$I25,'MIROC-ESM-CHEM'!$I25,'MRI-CGCM3'!$I25,'NorESM1-M'!$I25)</f>
        <v>10.791193553661802</v>
      </c>
      <c r="Y26" s="9">
        <f>STDEV('bcc-csm-1'!$J25,'bcc-csm1-1-m'!$J25,'BNU-ESM'!$J25,CanESM2!$J25,CCSM4!$J25,'CNRM-CM5'!$J25,'CSIRO-Mk3-6-0'!$J25,'GFDL-ESM2M'!$J25,'GFDL-ESM2G'!$J25,'HadGEM2-ES'!$J25,'HadGEM2-CC'!$J25,inmcm4!$J25,'IPSL-CM5A-LR'!$J25,'IPSL-CM5A-MR'!$J25,'IPSL-MC5B-LR'!$J25,MIROC5!$J25,'MIROC-ESM'!$J25,'MIROC-ESM-CHEM'!$J25,'MRI-CGCM3'!$J25,'NorESM1-M'!$J25)</f>
        <v>19.985364053095743</v>
      </c>
      <c r="Z26" s="9">
        <f>STDEV('bcc-csm-1'!$K25,'bcc-csm1-1-m'!$K25,'BNU-ESM'!$K25,CanESM2!$K25,CCSM4!$K25,'CNRM-CM5'!$K25,'CSIRO-Mk3-6-0'!$K25,'GFDL-ESM2M'!$K25,'GFDL-ESM2G'!$K25,'HadGEM2-ES'!$K25,'HadGEM2-CC'!$K25,inmcm4!$K25,'IPSL-CM5A-LR'!$K25,'IPSL-CM5A-MR'!$K25,'IPSL-MC5B-LR'!$K25,MIROC5!$K25,'MIROC-ESM'!$K25,'MIROC-ESM-CHEM'!$K25,'MRI-CGCM3'!$K25,'NorESM1-M'!$K25)</f>
        <v>1.9935748151908792</v>
      </c>
      <c r="AA26" s="9">
        <f>STDEV('bcc-csm-1'!$L25,'bcc-csm1-1-m'!$L25,'BNU-ESM'!$L25,CanESM2!$L25,CCSM4!$L25,'CNRM-CM5'!$L25,'CSIRO-Mk3-6-0'!$L25,'GFDL-ESM2M'!$L25,'GFDL-ESM2G'!$L25,'HadGEM2-ES'!$L25,'HadGEM2-CC'!$L25,inmcm4!$L25,'IPSL-CM5A-LR'!$L25,'IPSL-CM5A-MR'!$L25,'IPSL-MC5B-LR'!$L25,MIROC5!$L25,'MIROC-ESM'!$L25,'MIROC-ESM-CHEM'!$L25,'MRI-CGCM3'!$L25,'NorESM1-M'!$L25)</f>
        <v>16.972230239115977</v>
      </c>
      <c r="AB26" s="9">
        <f>STDEV('bcc-csm-1'!$M25,'bcc-csm1-1-m'!$M25,'BNU-ESM'!$M25,CanESM2!$M25,CCSM4!$M25,'CNRM-CM5'!$M25,'CSIRO-Mk3-6-0'!$M25,'GFDL-ESM2M'!$M25,'GFDL-ESM2G'!$M25,'HadGEM2-ES'!$M25,'HadGEM2-CC'!$M25,inmcm4!$M25,'IPSL-CM5A-LR'!$M25,'IPSL-CM5A-MR'!$M25,'IPSL-MC5B-LR'!$M25,MIROC5!$M25,'MIROC-ESM'!$M25,'MIROC-ESM-CHEM'!$M25,'MRI-CGCM3'!$M25,'NorESM1-M'!$M25)</f>
        <v>28.099682804898798</v>
      </c>
      <c r="AC26" s="9">
        <f t="shared" ref="AC26:AH26" si="60">E26-(3*W26)</f>
        <v>-9.1865919142507195</v>
      </c>
      <c r="AD26" s="9">
        <f t="shared" si="60"/>
        <v>-18.58258232438541</v>
      </c>
      <c r="AE26" s="9">
        <f t="shared" si="60"/>
        <v>-46.488522826112231</v>
      </c>
      <c r="AF26" s="9">
        <f t="shared" si="60"/>
        <v>-10.657070599522637</v>
      </c>
      <c r="AG26" s="9">
        <f t="shared" si="60"/>
        <v>-27.740191297147931</v>
      </c>
      <c r="AH26" s="9">
        <f t="shared" si="60"/>
        <v>-61.369710208496386</v>
      </c>
      <c r="AI26" s="9">
        <f t="shared" ref="AI26:AN26" si="61">E26+(3*W26)</f>
        <v>2.0488996064107212</v>
      </c>
      <c r="AJ26" s="9">
        <f t="shared" si="61"/>
        <v>46.164578997585409</v>
      </c>
      <c r="AK26" s="9">
        <f t="shared" si="61"/>
        <v>73.42366149246223</v>
      </c>
      <c r="AL26" s="9">
        <f t="shared" si="61"/>
        <v>1.3043782916226387</v>
      </c>
      <c r="AM26" s="9">
        <f t="shared" si="61"/>
        <v>74.093190137547936</v>
      </c>
      <c r="AN26" s="9">
        <f t="shared" si="61"/>
        <v>107.22838662089639</v>
      </c>
      <c r="AO26" s="60">
        <f>AVERAGE('bcc-csm-1'!$E25,'bcc-csm1-1-m'!$E25,'BNU-ESM'!$E25,CanESM2!$E25,CCSM4!$E25,'CNRM-CM5'!$E25,'CSIRO-Mk3-6-0'!$E25,'GFDL-ESM2M'!$E25,'GFDL-ESM2G'!$E25,'HadGEM2-ES'!$E25,'HadGEM2-CC'!$E25,inmcm4!$E25,'IPSL-CM5A-LR'!$E25,'IPSL-CM5A-MR'!$E25,'IPSL-MC5B-LR'!$E25,MIROC5!$E25,'MIROC-ESM'!$E25,'MIROC-ESM-CHEM'!$E25,'MRI-CGCM3'!$E25,'NorESM1-M'!$E25)</f>
        <v>17.053846153000002</v>
      </c>
      <c r="AP26" s="61">
        <f>AVERAGE('bcc-csm-1'!$F25,'bcc-csm1-1-m'!$F25,'BNU-ESM'!$F25,CanESM2!$F25,CCSM4!$F25,'CNRM-CM5'!$F25,'CSIRO-Mk3-6-0'!$F25,'GFDL-ESM2M'!$F25,'GFDL-ESM2G'!$F25,'HadGEM2-ES'!$F25,'HadGEM2-CC'!$F25,inmcm4!$F25,'IPSL-CM5A-LR'!$F25,'IPSL-CM5A-MR'!$F25,'IPSL-MC5B-LR'!$F25,MIROC5!$F25,'MIROC-ESM'!$F25,'MIROC-ESM-CHEM'!$F25,'MRI-CGCM3'!$F25,'NorESM1-M'!$F25)</f>
        <v>17.059879460000005</v>
      </c>
      <c r="AQ26" s="9">
        <f>AVERAGE('bcc-csm-1'!$G25,'bcc-csm1-1-m'!$G25,'BNU-ESM'!$G25,CanESM2!$G25,CCSM4!$G25,'CNRM-CM5'!$G25,'CSIRO-Mk3-6-0'!$G25,'GFDL-ESM2M'!$G25,'GFDL-ESM2G'!$G25,'HadGEM2-ES'!$G25,'HadGEM2-CC'!$G25,inmcm4!$G25,'IPSL-CM5A-LR'!$G25,'IPSL-CM5A-MR'!$G25,'IPSL-MC5B-LR'!$G25,MIROC5!$G25,'MIROC-ESM'!$G25,'MIROC-ESM-CHEM'!$G25,'MRI-CGCM3'!$G25,'NorESM1-M'!$G25)</f>
        <v>269.59689578500002</v>
      </c>
      <c r="AR26" s="57">
        <f t="shared" si="12"/>
        <v>-0.20926928282932766</v>
      </c>
      <c r="AS26" s="54">
        <f t="shared" si="13"/>
        <v>0.80838779482208589</v>
      </c>
      <c r="AT26" s="54">
        <f t="shared" si="14"/>
        <v>4.9954467368627298E-2</v>
      </c>
      <c r="AU26" s="57">
        <f t="shared" si="15"/>
        <v>-0.2742106450354817</v>
      </c>
      <c r="AV26" s="54">
        <f t="shared" si="16"/>
        <v>1.3585382871280849</v>
      </c>
      <c r="AW26" s="58">
        <f t="shared" si="17"/>
        <v>8.505045334233316E-2</v>
      </c>
    </row>
    <row r="27" spans="1:49" ht="12.5" x14ac:dyDescent="0.25">
      <c r="A27" s="6" t="str">
        <f>IF(AND(B27='bcc-csm-1'!C26, B27='bcc-csm1-1-m'!C26,B27='BNU-ESM'!C26, B27=CanESM2!C26, B27=CCSM4!C26, B27='CNRM-CM5'!C26, B27='CSIRO-Mk3-6-0'!C26, B27='GFDL-ESM2M'!C26, B27='GFDL-ESM2G'!C26, B27='HadGEM2-ES'!C26, B27='HadGEM2-CC'!C26, B27=inmcm4!C26, B27='IPSL-CM5A-LR'!C26, B27='IPSL-CM5A-MR'!C26, B27='IPSL-MC5B-LR'!C26, B27=MIROC5!C26, B27='MIROC-ESM'!C26, B27='MIROC-ESM-CHEM'!C26, B27='MRI-CGCM3'!C26, B27='NorESM1-M'!C26), "Yes", "No")</f>
        <v>Yes</v>
      </c>
      <c r="B27" s="6">
        <v>20045</v>
      </c>
      <c r="C27" s="6" t="s">
        <v>100</v>
      </c>
      <c r="D27" s="7" t="s">
        <v>183</v>
      </c>
      <c r="E27" s="9">
        <f>AVERAGE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-3.0769871794499997</v>
      </c>
      <c r="F27" s="9">
        <f>AVERAGE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13.272808365889997</v>
      </c>
      <c r="G27" s="20">
        <f>AVERAGE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11.009330693398349</v>
      </c>
      <c r="H27" s="9">
        <f>AVERAGE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-4.121987179435</v>
      </c>
      <c r="I27" s="9">
        <f>AVERAGE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22.7980022715</v>
      </c>
      <c r="J27" s="20">
        <f>AVERAGE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20.633269260350005</v>
      </c>
      <c r="K27" s="9">
        <f>MIN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-5.2358974360000001</v>
      </c>
      <c r="L27" s="9">
        <f>MIN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-1.4452933189999999</v>
      </c>
      <c r="M27" s="9">
        <f>MIN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-20.446832109999999</v>
      </c>
      <c r="N27" s="9">
        <f>MIN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-7.1358974359999996</v>
      </c>
      <c r="O27" s="9">
        <f>MIN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1.373813927</v>
      </c>
      <c r="P27" s="9">
        <f>MIN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-21.048745619999998</v>
      </c>
      <c r="Q27" s="9">
        <f>MAX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0.25897435899999999</v>
      </c>
      <c r="R27" s="9">
        <f>MAX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34.513980619999998</v>
      </c>
      <c r="S27" s="9">
        <f>MAX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55.521974550000003</v>
      </c>
      <c r="T27" s="9">
        <f>MAX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-0.59102564099999999</v>
      </c>
      <c r="U27" s="9">
        <f>MAX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59.485897719999997</v>
      </c>
      <c r="V27" s="9">
        <f>MAX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62.461770379999997</v>
      </c>
      <c r="W27" s="9">
        <f>STDEV('bcc-csm-1'!$H26,'bcc-csm1-1-m'!$H26,'BNU-ESM'!$H26,CanESM2!$H26,CCSM4!$H26,'CNRM-CM5'!$H26,'CSIRO-Mk3-6-0'!$H26,'GFDL-ESM2M'!$H26,'GFDL-ESM2G'!$H26,'HadGEM2-ES'!$H26,'HadGEM2-CC'!$H26,inmcm4!$H26,'IPSL-CM5A-LR'!$H26,'IPSL-CM5A-MR'!$H26,'IPSL-MC5B-LR'!$H26,MIROC5!$H26,'MIROC-ESM'!$H26,'MIROC-ESM-CHEM'!$H26,'MRI-CGCM3'!$H26,'NorESM1-M'!$H26)</f>
        <v>1.5224899400907479</v>
      </c>
      <c r="X27" s="9">
        <f>STDEV('bcc-csm-1'!$I26,'bcc-csm1-1-m'!$I26,'BNU-ESM'!$I26,CanESM2!$I26,CCSM4!$I26,'CNRM-CM5'!$I26,'CSIRO-Mk3-6-0'!$I26,'GFDL-ESM2M'!$I26,'GFDL-ESM2G'!$I26,'HadGEM2-ES'!$I26,'HadGEM2-CC'!$I26,inmcm4!$I26,'IPSL-CM5A-LR'!$I26,'IPSL-CM5A-MR'!$I26,'IPSL-MC5B-LR'!$I26,MIROC5!$I26,'MIROC-ESM'!$I26,'MIROC-ESM-CHEM'!$I26,'MRI-CGCM3'!$I26,'NorESM1-M'!$I26)</f>
        <v>10.57096458843133</v>
      </c>
      <c r="Y27" s="9">
        <f>STDEV('bcc-csm-1'!$J26,'bcc-csm1-1-m'!$J26,'BNU-ESM'!$J26,CanESM2!$J26,CCSM4!$J26,'CNRM-CM5'!$J26,'CSIRO-Mk3-6-0'!$J26,'GFDL-ESM2M'!$J26,'GFDL-ESM2G'!$J26,'HadGEM2-ES'!$J26,'HadGEM2-CC'!$J26,inmcm4!$J26,'IPSL-CM5A-LR'!$J26,'IPSL-CM5A-MR'!$J26,'IPSL-MC5B-LR'!$J26,MIROC5!$J26,'MIROC-ESM'!$J26,'MIROC-ESM-CHEM'!$J26,'MRI-CGCM3'!$J26,'NorESM1-M'!$J26)</f>
        <v>17.958554824631332</v>
      </c>
      <c r="Z27" s="9">
        <f>STDEV('bcc-csm-1'!$K26,'bcc-csm1-1-m'!$K26,'BNU-ESM'!$K26,CanESM2!$K26,CCSM4!$K26,'CNRM-CM5'!$K26,'CSIRO-Mk3-6-0'!$K26,'GFDL-ESM2M'!$K26,'GFDL-ESM2G'!$K26,'HadGEM2-ES'!$K26,'HadGEM2-CC'!$K26,inmcm4!$K26,'IPSL-CM5A-LR'!$K26,'IPSL-CM5A-MR'!$K26,'IPSL-MC5B-LR'!$K26,MIROC5!$K26,'MIROC-ESM'!$K26,'MIROC-ESM-CHEM'!$K26,'MRI-CGCM3'!$K26,'NorESM1-M'!$K26)</f>
        <v>1.8884230483567663</v>
      </c>
      <c r="AA27" s="9">
        <f>STDEV('bcc-csm-1'!$L26,'bcc-csm1-1-m'!$L26,'BNU-ESM'!$L26,CanESM2!$L26,CCSM4!$L26,'CNRM-CM5'!$L26,'CSIRO-Mk3-6-0'!$L26,'GFDL-ESM2M'!$L26,'GFDL-ESM2G'!$L26,'HadGEM2-ES'!$L26,'HadGEM2-CC'!$L26,inmcm4!$L26,'IPSL-CM5A-LR'!$L26,'IPSL-CM5A-MR'!$L26,'IPSL-MC5B-LR'!$L26,MIROC5!$L26,'MIROC-ESM'!$L26,'MIROC-ESM-CHEM'!$L26,'MRI-CGCM3'!$L26,'NorESM1-M'!$L26)</f>
        <v>16.461769336361865</v>
      </c>
      <c r="AB27" s="9">
        <f>STDEV('bcc-csm-1'!$M26,'bcc-csm1-1-m'!$M26,'BNU-ESM'!$M26,CanESM2!$M26,CCSM4!$M26,'CNRM-CM5'!$M26,'CSIRO-Mk3-6-0'!$M26,'GFDL-ESM2M'!$M26,'GFDL-ESM2G'!$M26,'HadGEM2-ES'!$M26,'HadGEM2-CC'!$M26,inmcm4!$M26,'IPSL-CM5A-LR'!$M26,'IPSL-CM5A-MR'!$M26,'IPSL-MC5B-LR'!$M26,MIROC5!$M26,'MIROC-ESM'!$M26,'MIROC-ESM-CHEM'!$M26,'MRI-CGCM3'!$M26,'NorESM1-M'!$M26)</f>
        <v>25.879920326930279</v>
      </c>
      <c r="AC27" s="9">
        <f t="shared" ref="AC27:AH27" si="62">E27-(3*W27)</f>
        <v>-7.6444569997222436</v>
      </c>
      <c r="AD27" s="9">
        <f t="shared" si="62"/>
        <v>-18.440085399403994</v>
      </c>
      <c r="AE27" s="9">
        <f t="shared" si="62"/>
        <v>-42.866333780495644</v>
      </c>
      <c r="AF27" s="9">
        <f t="shared" si="62"/>
        <v>-9.7872563245053001</v>
      </c>
      <c r="AG27" s="9">
        <f t="shared" si="62"/>
        <v>-26.587305737585591</v>
      </c>
      <c r="AH27" s="9">
        <f t="shared" si="62"/>
        <v>-57.006491720440835</v>
      </c>
      <c r="AI27" s="9">
        <f t="shared" ref="AI27:AN27" si="63">E27+(3*W27)</f>
        <v>1.4904826408222442</v>
      </c>
      <c r="AJ27" s="9">
        <f t="shared" si="63"/>
        <v>44.985702131183984</v>
      </c>
      <c r="AK27" s="9">
        <f t="shared" si="63"/>
        <v>64.884995167292345</v>
      </c>
      <c r="AL27" s="9">
        <f t="shared" si="63"/>
        <v>1.5432819656352992</v>
      </c>
      <c r="AM27" s="9">
        <f t="shared" si="63"/>
        <v>72.183310280585587</v>
      </c>
      <c r="AN27" s="9">
        <f t="shared" si="63"/>
        <v>98.273030241140845</v>
      </c>
      <c r="AO27" s="60">
        <f>AVERAGE('bcc-csm-1'!$E26,'bcc-csm1-1-m'!$E26,'BNU-ESM'!$E26,CanESM2!$E26,CCSM4!$E26,'CNRM-CM5'!$E26,'CSIRO-Mk3-6-0'!$E26,'GFDL-ESM2M'!$E26,'GFDL-ESM2G'!$E26,'HadGEM2-ES'!$E26,'HadGEM2-CC'!$E26,inmcm4!$E26,'IPSL-CM5A-LR'!$E26,'IPSL-CM5A-MR'!$E26,'IPSL-MC5B-LR'!$E26,MIROC5!$E26,'MIROC-ESM'!$E26,'MIROC-ESM-CHEM'!$E26,'MRI-CGCM3'!$E26,'NorESM1-M'!$E26)</f>
        <v>14.079487180000001</v>
      </c>
      <c r="AP27" s="61">
        <f>AVERAGE('bcc-csm-1'!$F26,'bcc-csm1-1-m'!$F26,'BNU-ESM'!$F26,CanESM2!$F26,CCSM4!$F26,'CNRM-CM5'!$F26,'CSIRO-Mk3-6-0'!$F26,'GFDL-ESM2M'!$F26,'GFDL-ESM2G'!$F26,'HadGEM2-ES'!$F26,'HadGEM2-CC'!$F26,inmcm4!$F26,'IPSL-CM5A-LR'!$F26,'IPSL-CM5A-MR'!$F26,'IPSL-MC5B-LR'!$F26,MIROC5!$F26,'MIROC-ESM'!$F26,'MIROC-ESM-CHEM'!$F26,'MRI-CGCM3'!$F26,'NorESM1-M'!$F26)</f>
        <v>15.441137595000004</v>
      </c>
      <c r="AQ27" s="9">
        <f>AVERAGE('bcc-csm-1'!$G26,'bcc-csm1-1-m'!$G26,'BNU-ESM'!$G26,CanESM2!$G26,CCSM4!$G26,'CNRM-CM5'!$G26,'CSIRO-Mk3-6-0'!$G26,'GFDL-ESM2M'!$G26,'GFDL-ESM2G'!$G26,'HadGEM2-ES'!$G26,'HadGEM2-CC'!$G26,inmcm4!$G26,'IPSL-CM5A-LR'!$G26,'IPSL-CM5A-MR'!$G26,'IPSL-MC5B-LR'!$G26,MIROC5!$G26,'MIROC-ESM'!$G26,'MIROC-ESM-CHEM'!$G26,'MRI-CGCM3'!$G26,'NorESM1-M'!$G26)</f>
        <v>290.81365478999999</v>
      </c>
      <c r="AR27" s="57">
        <f t="shared" si="12"/>
        <v>-0.21854398104931541</v>
      </c>
      <c r="AS27" s="54">
        <f t="shared" si="13"/>
        <v>0.85957451542869912</v>
      </c>
      <c r="AT27" s="54">
        <f t="shared" si="14"/>
        <v>3.7856993686724641E-2</v>
      </c>
      <c r="AU27" s="57">
        <f t="shared" si="15"/>
        <v>-0.29276543433274393</v>
      </c>
      <c r="AV27" s="54">
        <f t="shared" si="16"/>
        <v>1.4764457690528074</v>
      </c>
      <c r="AW27" s="58">
        <f t="shared" si="17"/>
        <v>7.0950139102820109E-2</v>
      </c>
    </row>
    <row r="28" spans="1:49" ht="12.5" x14ac:dyDescent="0.25">
      <c r="A28" s="6" t="str">
        <f>IF(AND(B28='bcc-csm-1'!C27, B28='bcc-csm1-1-m'!C27,B28='BNU-ESM'!C27, B28=CanESM2!C27, B28=CCSM4!C27, B28='CNRM-CM5'!C27, B28='CSIRO-Mk3-6-0'!C27, B28='GFDL-ESM2M'!C27, B28='GFDL-ESM2G'!C27, B28='HadGEM2-ES'!C27, B28='HadGEM2-CC'!C27, B28=inmcm4!C27, B28='IPSL-CM5A-LR'!C27, B28='IPSL-CM5A-MR'!C27, B28='IPSL-MC5B-LR'!C27, B28=MIROC5!C27, B28='MIROC-ESM'!C27, B28='MIROC-ESM-CHEM'!C27, B28='MRI-CGCM3'!C27, B28='NorESM1-M'!C27), "Yes", "No")</f>
        <v>Yes</v>
      </c>
      <c r="B28" s="6">
        <v>20047</v>
      </c>
      <c r="C28" s="6" t="s">
        <v>101</v>
      </c>
      <c r="D28" s="7" t="s">
        <v>183</v>
      </c>
      <c r="E28" s="9">
        <f>AVERAGE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-3.6712179487549994</v>
      </c>
      <c r="F28" s="9">
        <f>AVERAGE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19.461833126200002</v>
      </c>
      <c r="G28" s="20">
        <f>AVERAGE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12.187392589975</v>
      </c>
      <c r="H28" s="9">
        <f>AVERAGE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-4.8687179487499996</v>
      </c>
      <c r="I28" s="9">
        <f>AVERAGE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32.001948407600004</v>
      </c>
      <c r="J28" s="20">
        <f>AVERAGE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10.62576123505</v>
      </c>
      <c r="K28" s="9">
        <f>MIN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-6.0615384619999997</v>
      </c>
      <c r="L28" s="9">
        <f>MIN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1.9294509470000001</v>
      </c>
      <c r="M28" s="9">
        <f>MIN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-7.9842582100000001</v>
      </c>
      <c r="N28" s="9">
        <f>MIN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-7.5871794870000002</v>
      </c>
      <c r="O28" s="9">
        <f>MIN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3.920876437</v>
      </c>
      <c r="P28" s="9">
        <f>MIN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-35.335937489999999</v>
      </c>
      <c r="Q28" s="9">
        <f>MAX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-0.1102564103</v>
      </c>
      <c r="R28" s="9">
        <f>MAX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32.097289240000002</v>
      </c>
      <c r="S28" s="9">
        <f>MAX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34.066288180000001</v>
      </c>
      <c r="T28" s="9">
        <f>MAX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-1.8128205129999999</v>
      </c>
      <c r="U28" s="9">
        <f>MAX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64.201277579999996</v>
      </c>
      <c r="V28" s="9">
        <f>MAX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63.047202609999999</v>
      </c>
      <c r="W28" s="9">
        <f>STDEV('bcc-csm-1'!$H27,'bcc-csm1-1-m'!$H27,'BNU-ESM'!$H27,CanESM2!$H27,CCSM4!$H27,'CNRM-CM5'!$H27,'CSIRO-Mk3-6-0'!$H27,'GFDL-ESM2M'!$H27,'GFDL-ESM2G'!$H27,'HadGEM2-ES'!$H27,'HadGEM2-CC'!$H27,inmcm4!$H27,'IPSL-CM5A-LR'!$H27,'IPSL-CM5A-MR'!$H27,'IPSL-MC5B-LR'!$H27,MIROC5!$H27,'MIROC-ESM'!$H27,'MIROC-ESM-CHEM'!$H27,'MRI-CGCM3'!$H27,'NorESM1-M'!$H27)</f>
        <v>1.5641128224368552</v>
      </c>
      <c r="X28" s="9">
        <f>STDEV('bcc-csm-1'!$I27,'bcc-csm1-1-m'!$I27,'BNU-ESM'!$I27,CanESM2!$I27,CCSM4!$I27,'CNRM-CM5'!$I27,'CSIRO-Mk3-6-0'!$I27,'GFDL-ESM2M'!$I27,'GFDL-ESM2G'!$I27,'HadGEM2-ES'!$I27,'HadGEM2-CC'!$I27,inmcm4!$I27,'IPSL-CM5A-LR'!$I27,'IPSL-CM5A-MR'!$I27,'IPSL-MC5B-LR'!$I27,MIROC5!$I27,'MIROC-ESM'!$I27,'MIROC-ESM-CHEM'!$I27,'MRI-CGCM3'!$I27,'NorESM1-M'!$I27)</f>
        <v>9.7903457714137598</v>
      </c>
      <c r="Y28" s="9">
        <f>STDEV('bcc-csm-1'!$J27,'bcc-csm1-1-m'!$J27,'BNU-ESM'!$J27,CanESM2!$J27,CCSM4!$J27,'CNRM-CM5'!$J27,'CSIRO-Mk3-6-0'!$J27,'GFDL-ESM2M'!$J27,'GFDL-ESM2G'!$J27,'HadGEM2-ES'!$J27,'HadGEM2-CC'!$J27,inmcm4!$J27,'IPSL-CM5A-LR'!$J27,'IPSL-CM5A-MR'!$J27,'IPSL-MC5B-LR'!$J27,MIROC5!$J27,'MIROC-ESM'!$J27,'MIROC-ESM-CHEM'!$J27,'MRI-CGCM3'!$J27,'NorESM1-M'!$J27)</f>
        <v>9.3706420836514681</v>
      </c>
      <c r="Z28" s="9">
        <f>STDEV('bcc-csm-1'!$K27,'bcc-csm1-1-m'!$K27,'BNU-ESM'!$K27,CanESM2!$K27,CCSM4!$K27,'CNRM-CM5'!$K27,'CSIRO-Mk3-6-0'!$K27,'GFDL-ESM2M'!$K27,'GFDL-ESM2G'!$K27,'HadGEM2-ES'!$K27,'HadGEM2-CC'!$K27,inmcm4!$K27,'IPSL-CM5A-LR'!$K27,'IPSL-CM5A-MR'!$K27,'IPSL-MC5B-LR'!$K27,MIROC5!$K27,'MIROC-ESM'!$K27,'MIROC-ESM-CHEM'!$K27,'MRI-CGCM3'!$K27,'NorESM1-M'!$K27)</f>
        <v>1.4885841009547802</v>
      </c>
      <c r="AA28" s="9">
        <f>STDEV('bcc-csm-1'!$L27,'bcc-csm1-1-m'!$L27,'BNU-ESM'!$L27,CanESM2!$L27,CCSM4!$L27,'CNRM-CM5'!$L27,'CSIRO-Mk3-6-0'!$L27,'GFDL-ESM2M'!$L27,'GFDL-ESM2G'!$L27,'HadGEM2-ES'!$L27,'HadGEM2-CC'!$L27,inmcm4!$L27,'IPSL-CM5A-LR'!$L27,'IPSL-CM5A-MR'!$L27,'IPSL-MC5B-LR'!$L27,MIROC5!$L27,'MIROC-ESM'!$L27,'MIROC-ESM-CHEM'!$L27,'MRI-CGCM3'!$L27,'NorESM1-M'!$L27)</f>
        <v>16.376876298324035</v>
      </c>
      <c r="AB28" s="9">
        <f>STDEV('bcc-csm-1'!$M27,'bcc-csm1-1-m'!$M27,'BNU-ESM'!$M27,CanESM2!$M27,CCSM4!$M27,'CNRM-CM5'!$M27,'CSIRO-Mk3-6-0'!$M27,'GFDL-ESM2M'!$M27,'GFDL-ESM2G'!$M27,'HadGEM2-ES'!$M27,'HadGEM2-CC'!$M27,inmcm4!$M27,'IPSL-CM5A-LR'!$M27,'IPSL-CM5A-MR'!$M27,'IPSL-MC5B-LR'!$M27,MIROC5!$M27,'MIROC-ESM'!$M27,'MIROC-ESM-CHEM'!$M27,'MRI-CGCM3'!$M27,'NorESM1-M'!$M27)</f>
        <v>25.669283359918321</v>
      </c>
      <c r="AC28" s="9">
        <f t="shared" ref="AC28:AH28" si="64">E28-(3*W28)</f>
        <v>-8.3635564160655651</v>
      </c>
      <c r="AD28" s="9">
        <f t="shared" si="64"/>
        <v>-9.9092041880412758</v>
      </c>
      <c r="AE28" s="9">
        <f t="shared" si="64"/>
        <v>-15.924533660979405</v>
      </c>
      <c r="AF28" s="9">
        <f t="shared" si="64"/>
        <v>-9.3344702516143414</v>
      </c>
      <c r="AG28" s="9">
        <f t="shared" si="64"/>
        <v>-17.128680487372101</v>
      </c>
      <c r="AH28" s="9">
        <f t="shared" si="64"/>
        <v>-66.382088844704953</v>
      </c>
      <c r="AI28" s="9">
        <f t="shared" ref="AI28:AN28" si="65">E28+(3*W28)</f>
        <v>1.0211205185555663</v>
      </c>
      <c r="AJ28" s="9">
        <f t="shared" si="65"/>
        <v>48.832870440441283</v>
      </c>
      <c r="AK28" s="9">
        <f t="shared" si="65"/>
        <v>40.299318840929402</v>
      </c>
      <c r="AL28" s="9">
        <f t="shared" si="65"/>
        <v>-0.40296564588565875</v>
      </c>
      <c r="AM28" s="9">
        <f t="shared" si="65"/>
        <v>81.132577302572116</v>
      </c>
      <c r="AN28" s="9">
        <f t="shared" si="65"/>
        <v>87.633611314804966</v>
      </c>
      <c r="AO28" s="60">
        <f>AVERAGE('bcc-csm-1'!$E27,'bcc-csm1-1-m'!$E27,'BNU-ESM'!$E27,CanESM2!$E27,CCSM4!$E27,'CNRM-CM5'!$E27,'CSIRO-Mk3-6-0'!$E27,'GFDL-ESM2M'!$E27,'GFDL-ESM2G'!$E27,'HadGEM2-ES'!$E27,'HadGEM2-CC'!$E27,inmcm4!$E27,'IPSL-CM5A-LR'!$E27,'IPSL-CM5A-MR'!$E27,'IPSL-MC5B-LR'!$E27,MIROC5!$E27,'MIROC-ESM'!$E27,'MIROC-ESM-CHEM'!$E27,'MRI-CGCM3'!$E27,'NorESM1-M'!$E27)</f>
        <v>19.248717949000003</v>
      </c>
      <c r="AP28" s="61">
        <f>AVERAGE('bcc-csm-1'!$F27,'bcc-csm1-1-m'!$F27,'BNU-ESM'!$F27,CanESM2!$F27,CCSM4!$F27,'CNRM-CM5'!$F27,'CSIRO-Mk3-6-0'!$F27,'GFDL-ESM2M'!$F27,'GFDL-ESM2G'!$F27,'HadGEM2-ES'!$F27,'HadGEM2-CC'!$F27,inmcm4!$F27,'IPSL-CM5A-LR'!$F27,'IPSL-CM5A-MR'!$F27,'IPSL-MC5B-LR'!$F27,MIROC5!$F27,'MIROC-ESM'!$F27,'MIROC-ESM-CHEM'!$F27,'MRI-CGCM3'!$F27,'NorESM1-M'!$F27)</f>
        <v>36.827173511500007</v>
      </c>
      <c r="AQ28" s="9">
        <f>AVERAGE('bcc-csm-1'!$G27,'bcc-csm1-1-m'!$G27,'BNU-ESM'!$G27,CanESM2!$G27,CCSM4!$G27,'CNRM-CM5'!$G27,'CSIRO-Mk3-6-0'!$G27,'GFDL-ESM2M'!$G27,'GFDL-ESM2G'!$G27,'HadGEM2-ES'!$G27,'HadGEM2-CC'!$G27,inmcm4!$G27,'IPSL-CM5A-LR'!$G27,'IPSL-CM5A-MR'!$G27,'IPSL-MC5B-LR'!$G27,MIROC5!$G27,'MIROC-ESM'!$G27,'MIROC-ESM-CHEM'!$G27,'MRI-CGCM3'!$G27,'NorESM1-M'!$G27)</f>
        <v>196.67493375500001</v>
      </c>
      <c r="AR28" s="57">
        <f t="shared" si="12"/>
        <v>-0.19072532303096706</v>
      </c>
      <c r="AS28" s="54">
        <f t="shared" si="13"/>
        <v>0.52846393764437727</v>
      </c>
      <c r="AT28" s="54">
        <f t="shared" si="14"/>
        <v>6.1967187975041901E-2</v>
      </c>
      <c r="AU28" s="57">
        <f t="shared" si="15"/>
        <v>-0.25293725855663735</v>
      </c>
      <c r="AV28" s="54">
        <f t="shared" si="16"/>
        <v>0.86897650175642094</v>
      </c>
      <c r="AW28" s="58">
        <f t="shared" si="17"/>
        <v>5.4027023333266352E-2</v>
      </c>
    </row>
    <row r="29" spans="1:49" ht="12.5" x14ac:dyDescent="0.25">
      <c r="A29" s="6" t="str">
        <f>IF(AND(B29='bcc-csm-1'!C28, B29='bcc-csm1-1-m'!C28,B29='BNU-ESM'!C28, B29=CanESM2!C28, B29=CCSM4!C28, B29='CNRM-CM5'!C28, B29='CSIRO-Mk3-6-0'!C28, B29='GFDL-ESM2M'!C28, B29='GFDL-ESM2G'!C28, B29='HadGEM2-ES'!C28, B29='HadGEM2-CC'!C28, B29=inmcm4!C28, B29='IPSL-CM5A-LR'!C28, B29='IPSL-CM5A-MR'!C28, B29='IPSL-MC5B-LR'!C28, B29=MIROC5!C28, B29='MIROC-ESM'!C28, B29='MIROC-ESM-CHEM'!C28, B29='MRI-CGCM3'!C28, B29='NorESM1-M'!C28), "Yes", "No")</f>
        <v>Yes</v>
      </c>
      <c r="B29" s="6">
        <v>20049</v>
      </c>
      <c r="C29" s="6" t="s">
        <v>102</v>
      </c>
      <c r="D29" s="7" t="s">
        <v>183</v>
      </c>
      <c r="E29" s="9">
        <f>AVERAGE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-2.9620512820150005</v>
      </c>
      <c r="F29" s="9">
        <f>AVERAGE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15.874725479045001</v>
      </c>
      <c r="G29" s="20">
        <f>AVERAGE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9.1398067830449996</v>
      </c>
      <c r="H29" s="9">
        <f>AVERAGE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-3.7120512819999996</v>
      </c>
      <c r="I29" s="9">
        <f>AVERAGE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27.601186502850005</v>
      </c>
      <c r="J29" s="20">
        <f>AVERAGE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16.54441029641</v>
      </c>
      <c r="K29" s="9">
        <f>MIN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-5.1525641029999996</v>
      </c>
      <c r="L29" s="9">
        <f>MIN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-0.95808700410000003</v>
      </c>
      <c r="M29" s="9">
        <f>MIN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-14.908351850000001</v>
      </c>
      <c r="N29" s="9">
        <f>MIN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-7.2025641030000003</v>
      </c>
      <c r="O29" s="9">
        <f>MIN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3.4775883919999999</v>
      </c>
      <c r="P29" s="9">
        <f>MIN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-45.392251510000001</v>
      </c>
      <c r="Q29" s="9">
        <f>MAX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-0.30512820509999999</v>
      </c>
      <c r="R29" s="9">
        <f>MAX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34.554433379999999</v>
      </c>
      <c r="S29" s="9">
        <f>MAX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50.664130299999997</v>
      </c>
      <c r="T29" s="9">
        <f>MAX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-0.7</v>
      </c>
      <c r="U29" s="9">
        <f>MAX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64.797199590000005</v>
      </c>
      <c r="V29" s="9">
        <f>MAX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65.134045020000002</v>
      </c>
      <c r="W29" s="9">
        <f>STDEV('bcc-csm-1'!$H28,'bcc-csm1-1-m'!$H28,'BNU-ESM'!$H28,CanESM2!$H28,CCSM4!$H28,'CNRM-CM5'!$H28,'CSIRO-Mk3-6-0'!$H28,'GFDL-ESM2M'!$H28,'GFDL-ESM2G'!$H28,'HadGEM2-ES'!$H28,'HadGEM2-CC'!$H28,inmcm4!$H28,'IPSL-CM5A-LR'!$H28,'IPSL-CM5A-MR'!$H28,'IPSL-MC5B-LR'!$H28,MIROC5!$H28,'MIROC-ESM'!$H28,'MIROC-ESM-CHEM'!$H28,'MRI-CGCM3'!$H28,'NorESM1-M'!$H28)</f>
        <v>1.2379807562360925</v>
      </c>
      <c r="X29" s="9">
        <f>STDEV('bcc-csm-1'!$I28,'bcc-csm1-1-m'!$I28,'BNU-ESM'!$I28,CanESM2!$I28,CCSM4!$I28,'CNRM-CM5'!$I28,'CSIRO-Mk3-6-0'!$I28,'GFDL-ESM2M'!$I28,'GFDL-ESM2G'!$I28,'HadGEM2-ES'!$I28,'HadGEM2-CC'!$I28,inmcm4!$I28,'IPSL-CM5A-LR'!$I28,'IPSL-CM5A-MR'!$I28,'IPSL-MC5B-LR'!$I28,MIROC5!$I28,'MIROC-ESM'!$I28,'MIROC-ESM-CHEM'!$I28,'MRI-CGCM3'!$I28,'NorESM1-M'!$I28)</f>
        <v>11.078313546495291</v>
      </c>
      <c r="Y29" s="9">
        <f>STDEV('bcc-csm-1'!$J28,'bcc-csm1-1-m'!$J28,'BNU-ESM'!$J28,CanESM2!$J28,CCSM4!$J28,'CNRM-CM5'!$J28,'CSIRO-Mk3-6-0'!$J28,'GFDL-ESM2M'!$J28,'GFDL-ESM2G'!$J28,'HadGEM2-ES'!$J28,'HadGEM2-CC'!$J28,inmcm4!$J28,'IPSL-CM5A-LR'!$J28,'IPSL-CM5A-MR'!$J28,'IPSL-MC5B-LR'!$J28,MIROC5!$J28,'MIROC-ESM'!$J28,'MIROC-ESM-CHEM'!$J28,'MRI-CGCM3'!$J28,'NorESM1-M'!$J28)</f>
        <v>19.529929462939915</v>
      </c>
      <c r="Z29" s="9">
        <f>STDEV('bcc-csm-1'!$K28,'bcc-csm1-1-m'!$K28,'BNU-ESM'!$K28,CanESM2!$K28,CCSM4!$K28,'CNRM-CM5'!$K28,'CSIRO-Mk3-6-0'!$K28,'GFDL-ESM2M'!$K28,'GFDL-ESM2G'!$K28,'HadGEM2-ES'!$K28,'HadGEM2-CC'!$K28,inmcm4!$K28,'IPSL-CM5A-LR'!$K28,'IPSL-CM5A-MR'!$K28,'IPSL-MC5B-LR'!$K28,MIROC5!$K28,'MIROC-ESM'!$K28,'MIROC-ESM-CHEM'!$K28,'MRI-CGCM3'!$K28,'NorESM1-M'!$K28)</f>
        <v>1.6902011384841356</v>
      </c>
      <c r="AA29" s="9">
        <f>STDEV('bcc-csm-1'!$L28,'bcc-csm1-1-m'!$L28,'BNU-ESM'!$L28,CanESM2!$L28,CCSM4!$L28,'CNRM-CM5'!$L28,'CSIRO-Mk3-6-0'!$L28,'GFDL-ESM2M'!$L28,'GFDL-ESM2G'!$L28,'HadGEM2-ES'!$L28,'HadGEM2-CC'!$L28,inmcm4!$L28,'IPSL-CM5A-LR'!$L28,'IPSL-CM5A-MR'!$L28,'IPSL-MC5B-LR'!$L28,MIROC5!$L28,'MIROC-ESM'!$L28,'MIROC-ESM-CHEM'!$L28,'MRI-CGCM3'!$L28,'NorESM1-M'!$L28)</f>
        <v>16.949350119812834</v>
      </c>
      <c r="AB29" s="9">
        <f>STDEV('bcc-csm-1'!$M28,'bcc-csm1-1-m'!$M28,'BNU-ESM'!$M28,CanESM2!$M28,CCSM4!$M28,'CNRM-CM5'!$M28,'CSIRO-Mk3-6-0'!$M28,'GFDL-ESM2M'!$M28,'GFDL-ESM2G'!$M28,'HadGEM2-ES'!$M28,'HadGEM2-CC'!$M28,inmcm4!$M28,'IPSL-CM5A-LR'!$M28,'IPSL-CM5A-MR'!$M28,'IPSL-MC5B-LR'!$M28,MIROC5!$M28,'MIROC-ESM'!$M28,'MIROC-ESM-CHEM'!$M28,'MRI-CGCM3'!$M28,'NorESM1-M'!$M28)</f>
        <v>29.181520162308832</v>
      </c>
      <c r="AC29" s="9">
        <f t="shared" ref="AC29:AH29" si="66">E29-(3*W29)</f>
        <v>-6.6759935507232777</v>
      </c>
      <c r="AD29" s="9">
        <f t="shared" si="66"/>
        <v>-17.36021516044087</v>
      </c>
      <c r="AE29" s="9">
        <f t="shared" si="66"/>
        <v>-49.449981605774738</v>
      </c>
      <c r="AF29" s="9">
        <f t="shared" si="66"/>
        <v>-8.782654697452406</v>
      </c>
      <c r="AG29" s="9">
        <f t="shared" si="66"/>
        <v>-23.246863856588497</v>
      </c>
      <c r="AH29" s="9">
        <f t="shared" si="66"/>
        <v>-71.000150190516507</v>
      </c>
      <c r="AI29" s="9">
        <f t="shared" ref="AI29:AN29" si="67">E29+(3*W29)</f>
        <v>0.75189098669327681</v>
      </c>
      <c r="AJ29" s="9">
        <f t="shared" si="67"/>
        <v>49.109666118530868</v>
      </c>
      <c r="AK29" s="9">
        <f t="shared" si="67"/>
        <v>67.729595171864744</v>
      </c>
      <c r="AL29" s="9">
        <f t="shared" si="67"/>
        <v>1.3585521334524073</v>
      </c>
      <c r="AM29" s="9">
        <f t="shared" si="67"/>
        <v>78.449236862288501</v>
      </c>
      <c r="AN29" s="9">
        <f t="shared" si="67"/>
        <v>104.08897078333649</v>
      </c>
      <c r="AO29" s="60">
        <f>AVERAGE('bcc-csm-1'!$E28,'bcc-csm1-1-m'!$E28,'BNU-ESM'!$E28,CanESM2!$E28,CCSM4!$E28,'CNRM-CM5'!$E28,'CSIRO-Mk3-6-0'!$E28,'GFDL-ESM2M'!$E28,'GFDL-ESM2G'!$E28,'HadGEM2-ES'!$E28,'HadGEM2-CC'!$E28,inmcm4!$E28,'IPSL-CM5A-LR'!$E28,'IPSL-CM5A-MR'!$E28,'IPSL-MC5B-LR'!$E28,MIROC5!$E28,'MIROC-ESM'!$E28,'MIROC-ESM-CHEM'!$E28,'MRI-CGCM3'!$E28,'NorESM1-M'!$E28)</f>
        <v>13.482051282999999</v>
      </c>
      <c r="AP29" s="61">
        <f>AVERAGE('bcc-csm-1'!$F28,'bcc-csm1-1-m'!$F28,'BNU-ESM'!$F28,CanESM2!$F28,CCSM4!$F28,'CNRM-CM5'!$F28,'CSIRO-Mk3-6-0'!$F28,'GFDL-ESM2M'!$F28,'GFDL-ESM2G'!$F28,'HadGEM2-ES'!$F28,'HadGEM2-CC'!$F28,inmcm4!$F28,'IPSL-CM5A-LR'!$F28,'IPSL-CM5A-MR'!$F28,'IPSL-MC5B-LR'!$F28,MIROC5!$F28,'MIROC-ESM'!$F28,'MIROC-ESM-CHEM'!$F28,'MRI-CGCM3'!$F28,'NorESM1-M'!$F28)</f>
        <v>20.201797444500002</v>
      </c>
      <c r="AQ29" s="9">
        <f>AVERAGE('bcc-csm-1'!$G28,'bcc-csm1-1-m'!$G28,'BNU-ESM'!$G28,CanESM2!$G28,CCSM4!$G28,'CNRM-CM5'!$G28,'CSIRO-Mk3-6-0'!$G28,'GFDL-ESM2M'!$G28,'GFDL-ESM2G'!$G28,'HadGEM2-ES'!$G28,'HadGEM2-CC'!$G28,inmcm4!$G28,'IPSL-CM5A-LR'!$G28,'IPSL-CM5A-MR'!$G28,'IPSL-MC5B-LR'!$G28,MIROC5!$G28,'MIROC-ESM'!$G28,'MIROC-ESM-CHEM'!$G28,'MRI-CGCM3'!$G28,'NorESM1-M'!$G28)</f>
        <v>314.74236365500008</v>
      </c>
      <c r="AR29" s="57">
        <f t="shared" si="12"/>
        <v>-0.21970330922490683</v>
      </c>
      <c r="AS29" s="54">
        <f t="shared" si="13"/>
        <v>0.78580757591780237</v>
      </c>
      <c r="AT29" s="54">
        <f t="shared" si="14"/>
        <v>2.9039010436686736E-2</v>
      </c>
      <c r="AU29" s="57">
        <f t="shared" si="15"/>
        <v>-0.27533282614646765</v>
      </c>
      <c r="AV29" s="54">
        <f t="shared" si="16"/>
        <v>1.3662737971053416</v>
      </c>
      <c r="AW29" s="58">
        <f t="shared" si="17"/>
        <v>5.2564929945512186E-2</v>
      </c>
    </row>
    <row r="30" spans="1:49" ht="12.5" x14ac:dyDescent="0.25">
      <c r="A30" s="6" t="str">
        <f>IF(AND(B30='bcc-csm-1'!C29, B30='bcc-csm1-1-m'!C29,B30='BNU-ESM'!C29, B30=CanESM2!C29, B30=CCSM4!C29, B30='CNRM-CM5'!C29, B30='CSIRO-Mk3-6-0'!C29, B30='GFDL-ESM2M'!C29, B30='GFDL-ESM2G'!C29, B30='HadGEM2-ES'!C29, B30='HadGEM2-CC'!C29, B30=inmcm4!C29, B30='IPSL-CM5A-LR'!C29, B30='IPSL-CM5A-MR'!C29, B30='IPSL-MC5B-LR'!C29, B30=MIROC5!C29, B30='MIROC-ESM'!C29, B30='MIROC-ESM-CHEM'!C29, B30='MRI-CGCM3'!C29, B30='NorESM1-M'!C29), "Yes", "No")</f>
        <v>Yes</v>
      </c>
      <c r="B30" s="6">
        <v>20051</v>
      </c>
      <c r="C30" s="6" t="s">
        <v>103</v>
      </c>
      <c r="D30" s="7" t="s">
        <v>183</v>
      </c>
      <c r="E30" s="9">
        <f>AVERAGE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-3.8707051282550005</v>
      </c>
      <c r="F30" s="9">
        <f>AVERAGE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16.614995759370004</v>
      </c>
      <c r="G30" s="20">
        <f>AVERAGE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11.53371985275</v>
      </c>
      <c r="H30" s="9">
        <f>AVERAGE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-5.2782051282499998</v>
      </c>
      <c r="I30" s="9">
        <f>AVERAGE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27.383658248999996</v>
      </c>
      <c r="J30" s="20">
        <f>AVERAGE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9.8884922602499987</v>
      </c>
      <c r="K30" s="9">
        <f>MIN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-7.2602564100000002</v>
      </c>
      <c r="L30" s="9">
        <f>MIN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-0.1024434946</v>
      </c>
      <c r="M30" s="9">
        <f>MIN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-13.750375590000001</v>
      </c>
      <c r="N30" s="9">
        <f>MIN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-9.2769230769999993</v>
      </c>
      <c r="O30" s="9">
        <f>MIN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2.7269684299999999</v>
      </c>
      <c r="P30" s="9">
        <f>MIN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-21.413291130000001</v>
      </c>
      <c r="Q30" s="9">
        <f>MAX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-0.5576923077</v>
      </c>
      <c r="R30" s="9">
        <f>MAX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30.897966140000001</v>
      </c>
      <c r="S30" s="9">
        <f>MAX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27.734889079999999</v>
      </c>
      <c r="T30" s="9">
        <f>MAX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-1.8820512819999999</v>
      </c>
      <c r="U30" s="9">
        <f>MAX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61.840479539999997</v>
      </c>
      <c r="V30" s="9">
        <f>MAX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54.126925720000003</v>
      </c>
      <c r="W30" s="9">
        <f>STDEV('bcc-csm-1'!$H29,'bcc-csm1-1-m'!$H29,'BNU-ESM'!$H29,CanESM2!$H29,CCSM4!$H29,'CNRM-CM5'!$H29,'CSIRO-Mk3-6-0'!$H29,'GFDL-ESM2M'!$H29,'GFDL-ESM2G'!$H29,'HadGEM2-ES'!$H29,'HadGEM2-CC'!$H29,inmcm4!$H29,'IPSL-CM5A-LR'!$H29,'IPSL-CM5A-MR'!$H29,'IPSL-MC5B-LR'!$H29,MIROC5!$H29,'MIROC-ESM'!$H29,'MIROC-ESM-CHEM'!$H29,'MRI-CGCM3'!$H29,'NorESM1-M'!$H29)</f>
        <v>1.6882526292538782</v>
      </c>
      <c r="X30" s="9">
        <f>STDEV('bcc-csm-1'!$I29,'bcc-csm1-1-m'!$I29,'BNU-ESM'!$I29,CanESM2!$I29,CCSM4!$I29,'CNRM-CM5'!$I29,'CSIRO-Mk3-6-0'!$I29,'GFDL-ESM2M'!$I29,'GFDL-ESM2G'!$I29,'HadGEM2-ES'!$I29,'HadGEM2-CC'!$I29,inmcm4!$I29,'IPSL-CM5A-LR'!$I29,'IPSL-CM5A-MR'!$I29,'IPSL-MC5B-LR'!$I29,MIROC5!$I29,'MIROC-ESM'!$I29,'MIROC-ESM-CHEM'!$I29,'MRI-CGCM3'!$I29,'NorESM1-M'!$I29)</f>
        <v>9.2603788166643994</v>
      </c>
      <c r="Y30" s="9">
        <f>STDEV('bcc-csm-1'!$J29,'bcc-csm1-1-m'!$J29,'BNU-ESM'!$J29,CanESM2!$J29,CCSM4!$J29,'CNRM-CM5'!$J29,'CSIRO-Mk3-6-0'!$J29,'GFDL-ESM2M'!$J29,'GFDL-ESM2G'!$J29,'HadGEM2-ES'!$J29,'HadGEM2-CC'!$J29,inmcm4!$J29,'IPSL-CM5A-LR'!$J29,'IPSL-CM5A-MR'!$J29,'IPSL-MC5B-LR'!$J29,MIROC5!$J29,'MIROC-ESM'!$J29,'MIROC-ESM-CHEM'!$J29,'MRI-CGCM3'!$J29,'NorESM1-M'!$J29)</f>
        <v>9.8266034573388925</v>
      </c>
      <c r="Z30" s="9">
        <f>STDEV('bcc-csm-1'!$K29,'bcc-csm1-1-m'!$K29,'BNU-ESM'!$K29,CanESM2!$K29,CCSM4!$K29,'CNRM-CM5'!$K29,'CSIRO-Mk3-6-0'!$K29,'GFDL-ESM2M'!$K29,'GFDL-ESM2G'!$K29,'HadGEM2-ES'!$K29,'HadGEM2-CC'!$K29,inmcm4!$K29,'IPSL-CM5A-LR'!$K29,'IPSL-CM5A-MR'!$K29,'IPSL-MC5B-LR'!$K29,MIROC5!$K29,'MIROC-ESM'!$K29,'MIROC-ESM-CHEM'!$K29,'MRI-CGCM3'!$K29,'NorESM1-M'!$K29)</f>
        <v>1.7055606079674972</v>
      </c>
      <c r="AA30" s="9">
        <f>STDEV('bcc-csm-1'!$L29,'bcc-csm1-1-m'!$L29,'BNU-ESM'!$L29,CanESM2!$L29,CCSM4!$L29,'CNRM-CM5'!$L29,'CSIRO-Mk3-6-0'!$L29,'GFDL-ESM2M'!$L29,'GFDL-ESM2G'!$L29,'HadGEM2-ES'!$L29,'HadGEM2-CC'!$L29,inmcm4!$L29,'IPSL-CM5A-LR'!$L29,'IPSL-CM5A-MR'!$L29,'IPSL-MC5B-LR'!$L29,MIROC5!$L29,'MIROC-ESM'!$L29,'MIROC-ESM-CHEM'!$L29,'MRI-CGCM3'!$L29,'NorESM1-M'!$L29)</f>
        <v>15.602379133317195</v>
      </c>
      <c r="AB30" s="9">
        <f>STDEV('bcc-csm-1'!$M29,'bcc-csm1-1-m'!$M29,'BNU-ESM'!$M29,CanESM2!$M29,CCSM4!$M29,'CNRM-CM5'!$M29,'CSIRO-Mk3-6-0'!$M29,'GFDL-ESM2M'!$M29,'GFDL-ESM2G'!$M29,'HadGEM2-ES'!$M29,'HadGEM2-CC'!$M29,inmcm4!$M29,'IPSL-CM5A-LR'!$M29,'IPSL-CM5A-MR'!$M29,'IPSL-MC5B-LR'!$M29,MIROC5!$M29,'MIROC-ESM'!$M29,'MIROC-ESM-CHEM'!$M29,'MRI-CGCM3'!$M29,'NorESM1-M'!$M29)</f>
        <v>21.433874814568263</v>
      </c>
      <c r="AC30" s="9">
        <f t="shared" ref="AC30:AH30" si="68">E30-(3*W30)</f>
        <v>-8.9354630160166355</v>
      </c>
      <c r="AD30" s="9">
        <f t="shared" si="68"/>
        <v>-11.166140690623195</v>
      </c>
      <c r="AE30" s="9">
        <f t="shared" si="68"/>
        <v>-17.946090519266679</v>
      </c>
      <c r="AF30" s="9">
        <f t="shared" si="68"/>
        <v>-10.394886952152492</v>
      </c>
      <c r="AG30" s="9">
        <f t="shared" si="68"/>
        <v>-19.423479150951589</v>
      </c>
      <c r="AH30" s="9">
        <f t="shared" si="68"/>
        <v>-54.413132183454785</v>
      </c>
      <c r="AI30" s="9">
        <f t="shared" ref="AI30:AN30" si="69">E30+(3*W30)</f>
        <v>1.1940527595066346</v>
      </c>
      <c r="AJ30" s="9">
        <f t="shared" si="69"/>
        <v>44.396132209363202</v>
      </c>
      <c r="AK30" s="9">
        <f t="shared" si="69"/>
        <v>41.013530224766683</v>
      </c>
      <c r="AL30" s="9">
        <f t="shared" si="69"/>
        <v>-0.16152330434750795</v>
      </c>
      <c r="AM30" s="9">
        <f t="shared" si="69"/>
        <v>74.190795648951578</v>
      </c>
      <c r="AN30" s="9">
        <f t="shared" si="69"/>
        <v>74.190116703954786</v>
      </c>
      <c r="AO30" s="60">
        <f>AVERAGE('bcc-csm-1'!$E29,'bcc-csm1-1-m'!$E29,'BNU-ESM'!$E29,CanESM2!$E29,CCSM4!$E29,'CNRM-CM5'!$E29,'CSIRO-Mk3-6-0'!$E29,'GFDL-ESM2M'!$E29,'GFDL-ESM2G'!$E29,'HadGEM2-ES'!$E29,'HadGEM2-CC'!$E29,inmcm4!$E29,'IPSL-CM5A-LR'!$E29,'IPSL-CM5A-MR'!$E29,'IPSL-MC5B-LR'!$E29,MIROC5!$E29,'MIROC-ESM'!$E29,'MIROC-ESM-CHEM'!$E29,'MRI-CGCM3'!$E29,'NorESM1-M'!$E29)</f>
        <v>22.728205126999999</v>
      </c>
      <c r="AP30" s="61">
        <f>AVERAGE('bcc-csm-1'!$F29,'bcc-csm1-1-m'!$F29,'BNU-ESM'!$F29,CanESM2!$F29,CCSM4!$F29,'CNRM-CM5'!$F29,'CSIRO-Mk3-6-0'!$F29,'GFDL-ESM2M'!$F29,'GFDL-ESM2G'!$F29,'HadGEM2-ES'!$F29,'HadGEM2-CC'!$F29,inmcm4!$F29,'IPSL-CM5A-LR'!$F29,'IPSL-CM5A-MR'!$F29,'IPSL-MC5B-LR'!$F29,MIROC5!$F29,'MIROC-ESM'!$F29,'MIROC-ESM-CHEM'!$F29,'MRI-CGCM3'!$F29,'NorESM1-M'!$F29)</f>
        <v>28.898329256000004</v>
      </c>
      <c r="AQ30" s="9">
        <f>AVERAGE('bcc-csm-1'!$G29,'bcc-csm1-1-m'!$G29,'BNU-ESM'!$G29,CanESM2!$G29,CCSM4!$G29,'CNRM-CM5'!$G29,'CSIRO-Mk3-6-0'!$G29,'GFDL-ESM2M'!$G29,'GFDL-ESM2G'!$G29,'HadGEM2-ES'!$G29,'HadGEM2-CC'!$G29,inmcm4!$G29,'IPSL-CM5A-LR'!$G29,'IPSL-CM5A-MR'!$G29,'IPSL-MC5B-LR'!$G29,MIROC5!$G29,'MIROC-ESM'!$G29,'MIROC-ESM-CHEM'!$G29,'MRI-CGCM3'!$G29,'NorESM1-M'!$G29)</f>
        <v>186.13941698000002</v>
      </c>
      <c r="AR30" s="57">
        <f t="shared" si="12"/>
        <v>-0.17030403881988868</v>
      </c>
      <c r="AS30" s="54">
        <f t="shared" si="13"/>
        <v>0.57494658643355034</v>
      </c>
      <c r="AT30" s="54">
        <f t="shared" si="14"/>
        <v>6.1962802075335041E-2</v>
      </c>
      <c r="AU30" s="57">
        <f t="shared" si="15"/>
        <v>-0.23223149820923383</v>
      </c>
      <c r="AV30" s="54">
        <f t="shared" si="16"/>
        <v>0.94758620840734153</v>
      </c>
      <c r="AW30" s="58">
        <f t="shared" si="17"/>
        <v>5.312411750657025E-2</v>
      </c>
    </row>
    <row r="31" spans="1:49" ht="12.5" x14ac:dyDescent="0.25">
      <c r="A31" s="6" t="str">
        <f>IF(AND(B31='bcc-csm-1'!C30, B31='bcc-csm1-1-m'!C30,B31='BNU-ESM'!C30, B31=CanESM2!C30, B31=CCSM4!C30, B31='CNRM-CM5'!C30, B31='CSIRO-Mk3-6-0'!C30, B31='GFDL-ESM2M'!C30, B31='GFDL-ESM2G'!C30, B31='HadGEM2-ES'!C30, B31='HadGEM2-CC'!C30, B31=inmcm4!C30, B31='IPSL-CM5A-LR'!C30, B31='IPSL-CM5A-MR'!C30, B31='IPSL-MC5B-LR'!C30, B31=MIROC5!C30, B31='MIROC-ESM'!C30, B31='MIROC-ESM-CHEM'!C30, B31='MRI-CGCM3'!C30, B31='NorESM1-M'!C30), "Yes", "No")</f>
        <v>Yes</v>
      </c>
      <c r="B31" s="6">
        <v>20053</v>
      </c>
      <c r="C31" s="6" t="s">
        <v>104</v>
      </c>
      <c r="D31" s="7" t="s">
        <v>183</v>
      </c>
      <c r="E31" s="9">
        <f>AVERAGE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-3.4327564104449997</v>
      </c>
      <c r="F31" s="9">
        <f>AVERAGE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17.307660412739999</v>
      </c>
      <c r="G31" s="20">
        <f>AVERAGE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12.584633216600002</v>
      </c>
      <c r="H31" s="9">
        <f>AVERAGE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-4.4202564104499995</v>
      </c>
      <c r="I31" s="9">
        <f>AVERAGE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28.591025829350002</v>
      </c>
      <c r="J31" s="20">
        <f>AVERAGE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12.159417846450001</v>
      </c>
      <c r="K31" s="9">
        <f>MIN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-5.9987179490000004</v>
      </c>
      <c r="L31" s="9">
        <f>MIN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-0.3234404662</v>
      </c>
      <c r="M31" s="9">
        <f>MIN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-14.74747501</v>
      </c>
      <c r="N31" s="9">
        <f>MIN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-7.1448717950000002</v>
      </c>
      <c r="O31" s="9">
        <f>MIN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1.226689412</v>
      </c>
      <c r="P31" s="9">
        <f>MIN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-23.920712909999999</v>
      </c>
      <c r="Q31" s="9">
        <f>MAX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-0.45512820510000002</v>
      </c>
      <c r="R31" s="9">
        <f>MAX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32.891812299999998</v>
      </c>
      <c r="S31" s="9">
        <f>MAX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40.76602518</v>
      </c>
      <c r="T31" s="9">
        <f>MAX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-1.8576923080000001</v>
      </c>
      <c r="U31" s="9">
        <f>MAX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63.81643425</v>
      </c>
      <c r="V31" s="9">
        <f>MAX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62.70340169</v>
      </c>
      <c r="W31" s="9">
        <f>STDEV('bcc-csm-1'!$H30,'bcc-csm1-1-m'!$H30,'BNU-ESM'!$H30,CanESM2!$H30,CCSM4!$H30,'CNRM-CM5'!$H30,'CSIRO-Mk3-6-0'!$H30,'GFDL-ESM2M'!$H30,'GFDL-ESM2G'!$H30,'HadGEM2-ES'!$H30,'HadGEM2-CC'!$H30,inmcm4!$H30,'IPSL-CM5A-LR'!$H30,'IPSL-CM5A-MR'!$H30,'IPSL-MC5B-LR'!$H30,MIROC5!$H30,'MIROC-ESM'!$H30,'MIROC-ESM-CHEM'!$H30,'MRI-CGCM3'!$H30,'NorESM1-M'!$H30)</f>
        <v>1.4772316364547016</v>
      </c>
      <c r="X31" s="9">
        <f>STDEV('bcc-csm-1'!$I30,'bcc-csm1-1-m'!$I30,'BNU-ESM'!$I30,CanESM2!$I30,CCSM4!$I30,'CNRM-CM5'!$I30,'CSIRO-Mk3-6-0'!$I30,'GFDL-ESM2M'!$I30,'GFDL-ESM2G'!$I30,'HadGEM2-ES'!$I30,'HadGEM2-CC'!$I30,inmcm4!$I30,'IPSL-CM5A-LR'!$I30,'IPSL-CM5A-MR'!$I30,'IPSL-MC5B-LR'!$I30,MIROC5!$I30,'MIROC-ESM'!$I30,'MIROC-ESM-CHEM'!$I30,'MRI-CGCM3'!$I30,'NorESM1-M'!$I30)</f>
        <v>10.218226969309635</v>
      </c>
      <c r="Y31" s="9">
        <f>STDEV('bcc-csm-1'!$J30,'bcc-csm1-1-m'!$J30,'BNU-ESM'!$J30,CanESM2!$J30,CCSM4!$J30,'CNRM-CM5'!$J30,'CSIRO-Mk3-6-0'!$J30,'GFDL-ESM2M'!$J30,'GFDL-ESM2G'!$J30,'HadGEM2-ES'!$J30,'HadGEM2-CC'!$J30,inmcm4!$J30,'IPSL-CM5A-LR'!$J30,'IPSL-CM5A-MR'!$J30,'IPSL-MC5B-LR'!$J30,MIROC5!$J30,'MIROC-ESM'!$J30,'MIROC-ESM-CHEM'!$J30,'MRI-CGCM3'!$J30,'NorESM1-M'!$J30)</f>
        <v>14.726916878854169</v>
      </c>
      <c r="Z31" s="9">
        <f>STDEV('bcc-csm-1'!$K30,'bcc-csm1-1-m'!$K30,'BNU-ESM'!$K30,CanESM2!$K30,CCSM4!$K30,'CNRM-CM5'!$K30,'CSIRO-Mk3-6-0'!$K30,'GFDL-ESM2M'!$K30,'GFDL-ESM2G'!$K30,'HadGEM2-ES'!$K30,'HadGEM2-CC'!$K30,inmcm4!$K30,'IPSL-CM5A-LR'!$K30,'IPSL-CM5A-MR'!$K30,'IPSL-MC5B-LR'!$K30,MIROC5!$K30,'MIROC-ESM'!$K30,'MIROC-ESM-CHEM'!$K30,'MRI-CGCM3'!$K30,'NorESM1-M'!$K30)</f>
        <v>1.5124157490063515</v>
      </c>
      <c r="AA31" s="9">
        <f>STDEV('bcc-csm-1'!$L30,'bcc-csm1-1-m'!$L30,'BNU-ESM'!$L30,CanESM2!$L30,CCSM4!$L30,'CNRM-CM5'!$L30,'CSIRO-Mk3-6-0'!$L30,'GFDL-ESM2M'!$L30,'GFDL-ESM2G'!$L30,'HadGEM2-ES'!$L30,'HadGEM2-CC'!$L30,inmcm4!$L30,'IPSL-CM5A-LR'!$L30,'IPSL-CM5A-MR'!$L30,'IPSL-MC5B-LR'!$L30,MIROC5!$L30,'MIROC-ESM'!$L30,'MIROC-ESM-CHEM'!$L30,'MRI-CGCM3'!$L30,'NorESM1-M'!$L30)</f>
        <v>16.450762494831956</v>
      </c>
      <c r="AB31" s="9">
        <f>STDEV('bcc-csm-1'!$M30,'bcc-csm1-1-m'!$M30,'BNU-ESM'!$M30,CanESM2!$M30,CCSM4!$M30,'CNRM-CM5'!$M30,'CSIRO-Mk3-6-0'!$M30,'GFDL-ESM2M'!$M30,'GFDL-ESM2G'!$M30,'HadGEM2-ES'!$M30,'HadGEM2-CC'!$M30,inmcm4!$M30,'IPSL-CM5A-LR'!$M30,'IPSL-CM5A-MR'!$M30,'IPSL-MC5B-LR'!$M30,MIROC5!$M30,'MIROC-ESM'!$M30,'MIROC-ESM-CHEM'!$M30,'MRI-CGCM3'!$M30,'NorESM1-M'!$M30)</f>
        <v>26.038963477405165</v>
      </c>
      <c r="AC31" s="9">
        <f t="shared" ref="AC31:AH31" si="70">E31-(3*W31)</f>
        <v>-7.8644513198091044</v>
      </c>
      <c r="AD31" s="9">
        <f t="shared" si="70"/>
        <v>-13.347020495188907</v>
      </c>
      <c r="AE31" s="9">
        <f t="shared" si="70"/>
        <v>-31.596117419962503</v>
      </c>
      <c r="AF31" s="9">
        <f t="shared" si="70"/>
        <v>-8.9575036574690543</v>
      </c>
      <c r="AG31" s="9">
        <f t="shared" si="70"/>
        <v>-20.761261655145866</v>
      </c>
      <c r="AH31" s="9">
        <f t="shared" si="70"/>
        <v>-65.957472585765501</v>
      </c>
      <c r="AI31" s="9">
        <f t="shared" ref="AI31:AN31" si="71">E31+(3*W31)</f>
        <v>0.99893849891910458</v>
      </c>
      <c r="AJ31" s="9">
        <f t="shared" si="71"/>
        <v>47.962341320668905</v>
      </c>
      <c r="AK31" s="9">
        <f t="shared" si="71"/>
        <v>56.765383853162511</v>
      </c>
      <c r="AL31" s="9">
        <f t="shared" si="71"/>
        <v>0.11699083656905529</v>
      </c>
      <c r="AM31" s="9">
        <f t="shared" si="71"/>
        <v>77.943313313845863</v>
      </c>
      <c r="AN31" s="9">
        <f t="shared" si="71"/>
        <v>90.276308278665496</v>
      </c>
      <c r="AO31" s="60">
        <f>AVERAGE('bcc-csm-1'!$E30,'bcc-csm1-1-m'!$E30,'BNU-ESM'!$E30,CanESM2!$E30,CCSM4!$E30,'CNRM-CM5'!$E30,'CSIRO-Mk3-6-0'!$E30,'GFDL-ESM2M'!$E30,'GFDL-ESM2G'!$E30,'HadGEM2-ES'!$E30,'HadGEM2-CC'!$E30,inmcm4!$E30,'IPSL-CM5A-LR'!$E30,'IPSL-CM5A-MR'!$E30,'IPSL-MC5B-LR'!$E30,MIROC5!$E30,'MIROC-ESM'!$E30,'MIROC-ESM-CHEM'!$E30,'MRI-CGCM3'!$E30,'NorESM1-M'!$E30)</f>
        <v>18.610256410499996</v>
      </c>
      <c r="AP31" s="61">
        <f>AVERAGE('bcc-csm-1'!$F30,'bcc-csm1-1-m'!$F30,'BNU-ESM'!$F30,CanESM2!$F30,CCSM4!$F30,'CNRM-CM5'!$F30,'CSIRO-Mk3-6-0'!$F30,'GFDL-ESM2M'!$F30,'GFDL-ESM2G'!$F30,'HadGEM2-ES'!$F30,'HadGEM2-CC'!$F30,inmcm4!$F30,'IPSL-CM5A-LR'!$F30,'IPSL-CM5A-MR'!$F30,'IPSL-MC5B-LR'!$F30,MIROC5!$F30,'MIROC-ESM'!$F30,'MIROC-ESM-CHEM'!$F30,'MRI-CGCM3'!$F30,'NorESM1-M'!$F30)</f>
        <v>29.306975273499994</v>
      </c>
      <c r="AQ31" s="9">
        <f>AVERAGE('bcc-csm-1'!$G30,'bcc-csm1-1-m'!$G30,'BNU-ESM'!$G30,CanESM2!$G30,CCSM4!$G30,'CNRM-CM5'!$G30,'CSIRO-Mk3-6-0'!$G30,'GFDL-ESM2M'!$G30,'GFDL-ESM2G'!$G30,'HadGEM2-ES'!$G30,'HadGEM2-CC'!$G30,inmcm4!$G30,'IPSL-CM5A-LR'!$G30,'IPSL-CM5A-MR'!$G30,'IPSL-MC5B-LR'!$G30,MIROC5!$G30,'MIROC-ESM'!$G30,'MIROC-ESM-CHEM'!$G30,'MRI-CGCM3'!$G30,'NorESM1-M'!$G30)</f>
        <v>222.26513267500005</v>
      </c>
      <c r="AR31" s="57">
        <f t="shared" si="12"/>
        <v>-0.18445508405291083</v>
      </c>
      <c r="AS31" s="54">
        <f t="shared" si="13"/>
        <v>0.59056454141789116</v>
      </c>
      <c r="AT31" s="54">
        <f t="shared" si="14"/>
        <v>5.6619916336591906E-2</v>
      </c>
      <c r="AU31" s="57">
        <f t="shared" si="15"/>
        <v>-0.23751722238260348</v>
      </c>
      <c r="AV31" s="54">
        <f t="shared" si="16"/>
        <v>0.97557068112732304</v>
      </c>
      <c r="AW31" s="58">
        <f t="shared" si="17"/>
        <v>5.4706816584811413E-2</v>
      </c>
    </row>
    <row r="32" spans="1:49" ht="12.5" x14ac:dyDescent="0.25">
      <c r="A32" s="6" t="str">
        <f>IF(AND(B32='bcc-csm-1'!C31, B32='bcc-csm1-1-m'!C31,B32='BNU-ESM'!C31, B32=CanESM2!C31, B32=CCSM4!C31, B32='CNRM-CM5'!C31, B32='CSIRO-Mk3-6-0'!C31, B32='GFDL-ESM2M'!C31, B32='GFDL-ESM2G'!C31, B32='HadGEM2-ES'!C31, B32='HadGEM2-CC'!C31, B32=inmcm4!C31, B32='IPSL-CM5A-LR'!C31, B32='IPSL-CM5A-MR'!C31, B32='IPSL-MC5B-LR'!C31, B32=MIROC5!C31, B32='MIROC-ESM'!C31, B32='MIROC-ESM-CHEM'!C31, B32='MRI-CGCM3'!C31, B32='NorESM1-M'!C31), "Yes", "No")</f>
        <v>Yes</v>
      </c>
      <c r="B32" s="6">
        <v>20055</v>
      </c>
      <c r="C32" s="6" t="s">
        <v>105</v>
      </c>
      <c r="D32" s="7" t="s">
        <v>183</v>
      </c>
      <c r="E32" s="9">
        <f>AVERAGE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-3.967820512814999</v>
      </c>
      <c r="F32" s="9">
        <f>AVERAGE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18.6481867179</v>
      </c>
      <c r="G32" s="20">
        <f>AVERAGE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10.247826648915002</v>
      </c>
      <c r="H32" s="9">
        <f>AVERAGE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-5.5303205128000004</v>
      </c>
      <c r="I32" s="9">
        <f>AVERAGE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31.14872025095001</v>
      </c>
      <c r="J32" s="20">
        <f>AVERAGE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7.0766874395000006</v>
      </c>
      <c r="K32" s="9">
        <f>MIN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-7.0012820509999996</v>
      </c>
      <c r="L32" s="9">
        <f>MIN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4.7602510130000004</v>
      </c>
      <c r="M32" s="9">
        <f>MIN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-5.0232988909999996</v>
      </c>
      <c r="N32" s="9">
        <f>MIN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-8.3448717949999995</v>
      </c>
      <c r="O32" s="9">
        <f>MIN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8.1313282040000008</v>
      </c>
      <c r="P32" s="9">
        <f>MIN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-29.235551780000002</v>
      </c>
      <c r="Q32" s="9">
        <f>MAX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-0.73333333329999995</v>
      </c>
      <c r="R32" s="9">
        <f>MAX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30.672425390000001</v>
      </c>
      <c r="S32" s="9">
        <f>MAX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18.65937349</v>
      </c>
      <c r="T32" s="9">
        <f>MAX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-1.329487179</v>
      </c>
      <c r="U32" s="9">
        <f>MAX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59.50509684</v>
      </c>
      <c r="V32" s="9">
        <f>MAX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42.728852430000003</v>
      </c>
      <c r="W32" s="9">
        <f>STDEV('bcc-csm-1'!$H31,'bcc-csm1-1-m'!$H31,'BNU-ESM'!$H31,CanESM2!$H31,CCSM4!$H31,'CNRM-CM5'!$H31,'CSIRO-Mk3-6-0'!$H31,'GFDL-ESM2M'!$H31,'GFDL-ESM2G'!$H31,'HadGEM2-ES'!$H31,'HadGEM2-CC'!$H31,inmcm4!$H31,'IPSL-CM5A-LR'!$H31,'IPSL-CM5A-MR'!$H31,'IPSL-MC5B-LR'!$H31,MIROC5!$H31,'MIROC-ESM'!$H31,'MIROC-ESM-CHEM'!$H31,'MRI-CGCM3'!$H31,'NorESM1-M'!$H31)</f>
        <v>1.6208908843889418</v>
      </c>
      <c r="X32" s="9">
        <f>STDEV('bcc-csm-1'!$I31,'bcc-csm1-1-m'!$I31,'BNU-ESM'!$I31,CanESM2!$I31,CCSM4!$I31,'CNRM-CM5'!$I31,'CSIRO-Mk3-6-0'!$I31,'GFDL-ESM2M'!$I31,'GFDL-ESM2G'!$I31,'HadGEM2-ES'!$I31,'HadGEM2-CC'!$I31,inmcm4!$I31,'IPSL-CM5A-LR'!$I31,'IPSL-CM5A-MR'!$I31,'IPSL-MC5B-LR'!$I31,MIROC5!$I31,'MIROC-ESM'!$I31,'MIROC-ESM-CHEM'!$I31,'MRI-CGCM3'!$I31,'NorESM1-M'!$I31)</f>
        <v>8.5569583726107741</v>
      </c>
      <c r="Y32" s="9">
        <f>STDEV('bcc-csm-1'!$J31,'bcc-csm1-1-m'!$J31,'BNU-ESM'!$J31,CanESM2!$J31,CCSM4!$J31,'CNRM-CM5'!$J31,'CSIRO-Mk3-6-0'!$J31,'GFDL-ESM2M'!$J31,'GFDL-ESM2G'!$J31,'HadGEM2-ES'!$J31,'HadGEM2-CC'!$J31,inmcm4!$J31,'IPSL-CM5A-LR'!$J31,'IPSL-CM5A-MR'!$J31,'IPSL-MC5B-LR'!$J31,MIROC5!$J31,'MIROC-ESM'!$J31,'MIROC-ESM-CHEM'!$J31,'MRI-CGCM3'!$J31,'NorESM1-M'!$J31)</f>
        <v>5.9456899357593871</v>
      </c>
      <c r="Z32" s="9">
        <f>STDEV('bcc-csm-1'!$K31,'bcc-csm1-1-m'!$K31,'BNU-ESM'!$K31,CanESM2!$K31,CCSM4!$K31,'CNRM-CM5'!$K31,'CSIRO-Mk3-6-0'!$K31,'GFDL-ESM2M'!$K31,'GFDL-ESM2G'!$K31,'HadGEM2-ES'!$K31,'HadGEM2-CC'!$K31,inmcm4!$K31,'IPSL-CM5A-LR'!$K31,'IPSL-CM5A-MR'!$K31,'IPSL-MC5B-LR'!$K31,MIROC5!$K31,'MIROC-ESM'!$K31,'MIROC-ESM-CHEM'!$K31,'MRI-CGCM3'!$K31,'NorESM1-M'!$K31)</f>
        <v>1.8210376482083068</v>
      </c>
      <c r="AA32" s="9">
        <f>STDEV('bcc-csm-1'!$L31,'bcc-csm1-1-m'!$L31,'BNU-ESM'!$L31,CanESM2!$L31,CCSM4!$L31,'CNRM-CM5'!$L31,'CSIRO-Mk3-6-0'!$L31,'GFDL-ESM2M'!$L31,'GFDL-ESM2G'!$L31,'HadGEM2-ES'!$L31,'HadGEM2-CC'!$L31,inmcm4!$L31,'IPSL-CM5A-LR'!$L31,'IPSL-CM5A-MR'!$L31,'IPSL-MC5B-LR'!$L31,MIROC5!$L31,'MIROC-ESM'!$L31,'MIROC-ESM-CHEM'!$L31,'MRI-CGCM3'!$L31,'NorESM1-M'!$L31)</f>
        <v>14.684279462268959</v>
      </c>
      <c r="AB32" s="9">
        <f>STDEV('bcc-csm-1'!$M31,'bcc-csm1-1-m'!$M31,'BNU-ESM'!$M31,CanESM2!$M31,CCSM4!$M31,'CNRM-CM5'!$M31,'CSIRO-Mk3-6-0'!$M31,'GFDL-ESM2M'!$M31,'GFDL-ESM2G'!$M31,'HadGEM2-ES'!$M31,'HadGEM2-CC'!$M31,inmcm4!$M31,'IPSL-CM5A-LR'!$M31,'IPSL-CM5A-MR'!$M31,'IPSL-MC5B-LR'!$M31,MIROC5!$M31,'MIROC-ESM'!$M31,'MIROC-ESM-CHEM'!$M31,'MRI-CGCM3'!$M31,'NorESM1-M'!$M31)</f>
        <v>20.448153391435994</v>
      </c>
      <c r="AC32" s="9">
        <f t="shared" ref="AC32:AH32" si="72">E32-(3*W32)</f>
        <v>-8.8304931659818244</v>
      </c>
      <c r="AD32" s="9">
        <f t="shared" si="72"/>
        <v>-7.0226883999323242</v>
      </c>
      <c r="AE32" s="9">
        <f t="shared" si="72"/>
        <v>-7.5892431583631605</v>
      </c>
      <c r="AF32" s="9">
        <f t="shared" si="72"/>
        <v>-10.993433457424921</v>
      </c>
      <c r="AG32" s="9">
        <f t="shared" si="72"/>
        <v>-12.904118135856866</v>
      </c>
      <c r="AH32" s="9">
        <f t="shared" si="72"/>
        <v>-54.267772734807984</v>
      </c>
      <c r="AI32" s="9">
        <f t="shared" ref="AI32:AN32" si="73">E32+(3*W32)</f>
        <v>0.89485214035182636</v>
      </c>
      <c r="AJ32" s="9">
        <f t="shared" si="73"/>
        <v>44.319061835732327</v>
      </c>
      <c r="AK32" s="9">
        <f t="shared" si="73"/>
        <v>28.084896456193164</v>
      </c>
      <c r="AL32" s="9">
        <f t="shared" si="73"/>
        <v>-6.7207568175080112E-2</v>
      </c>
      <c r="AM32" s="9">
        <f t="shared" si="73"/>
        <v>75.201558637756889</v>
      </c>
      <c r="AN32" s="9">
        <f t="shared" si="73"/>
        <v>68.421147613807989</v>
      </c>
      <c r="AO32" s="60">
        <f>AVERAGE('bcc-csm-1'!$E31,'bcc-csm1-1-m'!$E31,'BNU-ESM'!$E31,CanESM2!$E31,CCSM4!$E31,'CNRM-CM5'!$E31,'CSIRO-Mk3-6-0'!$E31,'GFDL-ESM2M'!$E31,'GFDL-ESM2G'!$E31,'HadGEM2-ES'!$E31,'HadGEM2-CC'!$E31,inmcm4!$E31,'IPSL-CM5A-LR'!$E31,'IPSL-CM5A-MR'!$E31,'IPSL-MC5B-LR'!$E31,MIROC5!$E31,'MIROC-ESM'!$E31,'MIROC-ESM-CHEM'!$E31,'MRI-CGCM3'!$E31,'NorESM1-M'!$E31)</f>
        <v>24.712820512000004</v>
      </c>
      <c r="AP32" s="61">
        <f>AVERAGE('bcc-csm-1'!$F31,'bcc-csm1-1-m'!$F31,'BNU-ESM'!$F31,CanESM2!$F31,CCSM4!$F31,'CNRM-CM5'!$F31,'CSIRO-Mk3-6-0'!$F31,'GFDL-ESM2M'!$F31,'GFDL-ESM2G'!$F31,'HadGEM2-ES'!$F31,'HadGEM2-CC'!$F31,inmcm4!$F31,'IPSL-CM5A-LR'!$F31,'IPSL-CM5A-MR'!$F31,'IPSL-MC5B-LR'!$F31,MIROC5!$F31,'MIROC-ESM'!$F31,'MIROC-ESM-CHEM'!$F31,'MRI-CGCM3'!$F31,'NorESM1-M'!$F31)</f>
        <v>34.121666249500002</v>
      </c>
      <c r="AQ32" s="9">
        <f>AVERAGE('bcc-csm-1'!$G31,'bcc-csm1-1-m'!$G31,'BNU-ESM'!$G31,CanESM2!$G31,CCSM4!$G31,'CNRM-CM5'!$G31,'CSIRO-Mk3-6-0'!$G31,'GFDL-ESM2M'!$G31,'GFDL-ESM2G'!$G31,'HadGEM2-ES'!$G31,'HadGEM2-CC'!$G31,inmcm4!$G31,'IPSL-CM5A-LR'!$G31,'IPSL-CM5A-MR'!$G31,'IPSL-MC5B-LR'!$G31,MIROC5!$G31,'MIROC-ESM'!$G31,'MIROC-ESM-CHEM'!$G31,'MRI-CGCM3'!$G31,'NorESM1-M'!$G31)</f>
        <v>151.38300714500002</v>
      </c>
      <c r="AR32" s="57">
        <f t="shared" si="12"/>
        <v>-0.16055716954235605</v>
      </c>
      <c r="AS32" s="54">
        <f t="shared" si="13"/>
        <v>0.54652040089552367</v>
      </c>
      <c r="AT32" s="54">
        <f t="shared" si="14"/>
        <v>6.7694696004415272E-2</v>
      </c>
      <c r="AU32" s="57">
        <f t="shared" si="15"/>
        <v>-0.22378346130562465</v>
      </c>
      <c r="AV32" s="54">
        <f t="shared" si="16"/>
        <v>0.9128721916212531</v>
      </c>
      <c r="AW32" s="58">
        <f t="shared" si="17"/>
        <v>4.6746907549020333E-2</v>
      </c>
    </row>
    <row r="33" spans="1:49" ht="12.5" x14ac:dyDescent="0.25">
      <c r="A33" s="6" t="str">
        <f>IF(AND(B33='bcc-csm-1'!C32, B33='bcc-csm1-1-m'!C32,B33='BNU-ESM'!C32, B33=CanESM2!C32, B33=CCSM4!C32, B33='CNRM-CM5'!C32, B33='CSIRO-Mk3-6-0'!C32, B33='GFDL-ESM2M'!C32, B33='GFDL-ESM2G'!C32, B33='HadGEM2-ES'!C32, B33='HadGEM2-CC'!C32, B33=inmcm4!C32, B33='IPSL-CM5A-LR'!C32, B33='IPSL-CM5A-MR'!C32, B33='IPSL-MC5B-LR'!C32, B33=MIROC5!C32, B33='MIROC-ESM'!C32, B33='MIROC-ESM-CHEM'!C32, B33='MRI-CGCM3'!C32, B33='NorESM1-M'!C32), "Yes", "No")</f>
        <v>Yes</v>
      </c>
      <c r="B33" s="6">
        <v>20057</v>
      </c>
      <c r="C33" s="6" t="s">
        <v>106</v>
      </c>
      <c r="D33" s="7" t="s">
        <v>183</v>
      </c>
      <c r="E33" s="9">
        <f>AVERAGE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-3.7890384615950006</v>
      </c>
      <c r="F33" s="9">
        <f>AVERAGE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19.040550633400006</v>
      </c>
      <c r="G33" s="20">
        <f>AVERAGE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11.508126450264999</v>
      </c>
      <c r="H33" s="9">
        <f>AVERAGE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-5.0390384616499997</v>
      </c>
      <c r="I33" s="9">
        <f>AVERAGE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31.43527816005</v>
      </c>
      <c r="J33" s="20">
        <f>AVERAGE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8.8422958378339978</v>
      </c>
      <c r="K33" s="9">
        <f>MIN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-6.387179487</v>
      </c>
      <c r="L33" s="9">
        <f>MIN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2.65642084</v>
      </c>
      <c r="M33" s="9">
        <f>MIN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-5.0582510970000003</v>
      </c>
      <c r="N33" s="9">
        <f>MIN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-8.0935897440000009</v>
      </c>
      <c r="O33" s="9">
        <f>MIN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6.5431672409999999</v>
      </c>
      <c r="P33" s="9">
        <f>MIN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-35.488785780000001</v>
      </c>
      <c r="Q33" s="9">
        <f>MAX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-0.77051282050000003</v>
      </c>
      <c r="R33" s="9">
        <f>MAX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31.564646490000001</v>
      </c>
      <c r="S33" s="9">
        <f>MAX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24.023206500000001</v>
      </c>
      <c r="T33" s="9">
        <f>MAX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-1.816666667</v>
      </c>
      <c r="U33" s="9">
        <f>MAX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60.716122460000001</v>
      </c>
      <c r="V33" s="9">
        <f>MAX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53.59785565</v>
      </c>
      <c r="W33" s="9">
        <f>STDEV('bcc-csm-1'!$H32,'bcc-csm1-1-m'!$H32,'BNU-ESM'!$H32,CanESM2!$H32,CCSM4!$H32,'CNRM-CM5'!$H32,'CSIRO-Mk3-6-0'!$H32,'GFDL-ESM2M'!$H32,'GFDL-ESM2G'!$H32,'HadGEM2-ES'!$H32,'HadGEM2-CC'!$H32,inmcm4!$H32,'IPSL-CM5A-LR'!$H32,'IPSL-CM5A-MR'!$H32,'IPSL-MC5B-LR'!$H32,MIROC5!$H32,'MIROC-ESM'!$H32,'MIROC-ESM-CHEM'!$H32,'MRI-CGCM3'!$H32,'NorESM1-M'!$H32)</f>
        <v>1.5852340417595394</v>
      </c>
      <c r="X33" s="9">
        <f>STDEV('bcc-csm-1'!$I32,'bcc-csm1-1-m'!$I32,'BNU-ESM'!$I32,CanESM2!$I32,CCSM4!$I32,'CNRM-CM5'!$I32,'CSIRO-Mk3-6-0'!$I32,'GFDL-ESM2M'!$I32,'GFDL-ESM2G'!$I32,'HadGEM2-ES'!$I32,'HadGEM2-CC'!$I32,inmcm4!$I32,'IPSL-CM5A-LR'!$I32,'IPSL-CM5A-MR'!$I32,'IPSL-MC5B-LR'!$I32,MIROC5!$I32,'MIROC-ESM'!$I32,'MIROC-ESM-CHEM'!$I32,'MRI-CGCM3'!$I32,'NorESM1-M'!$I32)</f>
        <v>9.2629814150466707</v>
      </c>
      <c r="Y33" s="9">
        <f>STDEV('bcc-csm-1'!$J32,'bcc-csm1-1-m'!$J32,'BNU-ESM'!$J32,CanESM2!$J32,CCSM4!$J32,'CNRM-CM5'!$J32,'CSIRO-Mk3-6-0'!$J32,'GFDL-ESM2M'!$J32,'GFDL-ESM2G'!$J32,'HadGEM2-ES'!$J32,'HadGEM2-CC'!$J32,inmcm4!$J32,'IPSL-CM5A-LR'!$J32,'IPSL-CM5A-MR'!$J32,'IPSL-MC5B-LR'!$J32,MIROC5!$J32,'MIROC-ESM'!$J32,'MIROC-ESM-CHEM'!$J32,'MRI-CGCM3'!$J32,'NorESM1-M'!$J32)</f>
        <v>7.5183447170647941</v>
      </c>
      <c r="Z33" s="9">
        <f>STDEV('bcc-csm-1'!$K32,'bcc-csm1-1-m'!$K32,'BNU-ESM'!$K32,CanESM2!$K32,CCSM4!$K32,'CNRM-CM5'!$K32,'CSIRO-Mk3-6-0'!$K32,'GFDL-ESM2M'!$K32,'GFDL-ESM2G'!$K32,'HadGEM2-ES'!$K32,'HadGEM2-CC'!$K32,inmcm4!$K32,'IPSL-CM5A-LR'!$K32,'IPSL-CM5A-MR'!$K32,'IPSL-MC5B-LR'!$K32,MIROC5!$K32,'MIROC-ESM'!$K32,'MIROC-ESM-CHEM'!$K32,'MRI-CGCM3'!$K32,'NorESM1-M'!$K32)</f>
        <v>1.5562739345329002</v>
      </c>
      <c r="AA33" s="9">
        <f>STDEV('bcc-csm-1'!$L32,'bcc-csm1-1-m'!$L32,'BNU-ESM'!$L32,CanESM2!$L32,CCSM4!$L32,'CNRM-CM5'!$L32,'CSIRO-Mk3-6-0'!$L32,'GFDL-ESM2M'!$L32,'GFDL-ESM2G'!$L32,'HadGEM2-ES'!$L32,'HadGEM2-CC'!$L32,inmcm4!$L32,'IPSL-CM5A-LR'!$L32,'IPSL-CM5A-MR'!$L32,'IPSL-MC5B-LR'!$L32,MIROC5!$L32,'MIROC-ESM'!$L32,'MIROC-ESM-CHEM'!$L32,'MRI-CGCM3'!$L32,'NorESM1-M'!$L32)</f>
        <v>15.245412430494284</v>
      </c>
      <c r="AB33" s="9">
        <f>STDEV('bcc-csm-1'!$M32,'bcc-csm1-1-m'!$M32,'BNU-ESM'!$M32,CanESM2!$M32,CCSM4!$M32,'CNRM-CM5'!$M32,'CSIRO-Mk3-6-0'!$M32,'GFDL-ESM2M'!$M32,'GFDL-ESM2G'!$M32,'HadGEM2-ES'!$M32,'HadGEM2-CC'!$M32,inmcm4!$M32,'IPSL-CM5A-LR'!$M32,'IPSL-CM5A-MR'!$M32,'IPSL-MC5B-LR'!$M32,MIROC5!$M32,'MIROC-ESM'!$M32,'MIROC-ESM-CHEM'!$M32,'MRI-CGCM3'!$M32,'NorESM1-M'!$M32)</f>
        <v>22.82508545440697</v>
      </c>
      <c r="AC33" s="9">
        <f t="shared" ref="AC33:AH33" si="74">E33-(3*W33)</f>
        <v>-8.544740586873619</v>
      </c>
      <c r="AD33" s="9">
        <f t="shared" si="74"/>
        <v>-8.7483936117400063</v>
      </c>
      <c r="AE33" s="9">
        <f t="shared" si="74"/>
        <v>-11.046907700929385</v>
      </c>
      <c r="AF33" s="9">
        <f t="shared" si="74"/>
        <v>-9.7078602652487014</v>
      </c>
      <c r="AG33" s="9">
        <f t="shared" si="74"/>
        <v>-14.300959131432851</v>
      </c>
      <c r="AH33" s="9">
        <f t="shared" si="74"/>
        <v>-59.632960525386906</v>
      </c>
      <c r="AI33" s="9">
        <f t="shared" ref="AI33:AN33" si="75">E33+(3*W33)</f>
        <v>0.96666366368361745</v>
      </c>
      <c r="AJ33" s="9">
        <f t="shared" si="75"/>
        <v>46.829494878540018</v>
      </c>
      <c r="AK33" s="9">
        <f t="shared" si="75"/>
        <v>34.063160601459387</v>
      </c>
      <c r="AL33" s="9">
        <f t="shared" si="75"/>
        <v>-0.37021665805129889</v>
      </c>
      <c r="AM33" s="9">
        <f t="shared" si="75"/>
        <v>77.171515451532855</v>
      </c>
      <c r="AN33" s="9">
        <f t="shared" si="75"/>
        <v>77.317552201054909</v>
      </c>
      <c r="AO33" s="60">
        <f>AVERAGE('bcc-csm-1'!$E32,'bcc-csm1-1-m'!$E32,'BNU-ESM'!$E32,CanESM2!$E32,CCSM4!$E32,'CNRM-CM5'!$E32,'CSIRO-Mk3-6-0'!$E32,'GFDL-ESM2M'!$E32,'GFDL-ESM2G'!$E32,'HadGEM2-ES'!$E32,'HadGEM2-CC'!$E32,inmcm4!$E32,'IPSL-CM5A-LR'!$E32,'IPSL-CM5A-MR'!$E32,'IPSL-MC5B-LR'!$E32,MIROC5!$E32,'MIROC-ESM'!$E32,'MIROC-ESM-CHEM'!$E32,'MRI-CGCM3'!$E32,'NorESM1-M'!$E32)</f>
        <v>20.5615384615</v>
      </c>
      <c r="AP33" s="61">
        <f>AVERAGE('bcc-csm-1'!$F32,'bcc-csm1-1-m'!$F32,'BNU-ESM'!$F32,CanESM2!$F32,CCSM4!$F32,'CNRM-CM5'!$F32,'CSIRO-Mk3-6-0'!$F32,'GFDL-ESM2M'!$F32,'GFDL-ESM2G'!$F32,'HadGEM2-ES'!$F32,'HadGEM2-CC'!$F32,inmcm4!$F32,'IPSL-CM5A-LR'!$F32,'IPSL-CM5A-MR'!$F32,'IPSL-MC5B-LR'!$F32,MIROC5!$F32,'MIROC-ESM'!$F32,'MIROC-ESM-CHEM'!$F32,'MRI-CGCM3'!$F32,'NorESM1-M'!$F32)</f>
        <v>35.552363822000004</v>
      </c>
      <c r="AQ33" s="9">
        <f>AVERAGE('bcc-csm-1'!$G32,'bcc-csm1-1-m'!$G32,'BNU-ESM'!$G32,CanESM2!$G32,CCSM4!$G32,'CNRM-CM5'!$G32,'CSIRO-Mk3-6-0'!$G32,'GFDL-ESM2M'!$G32,'GFDL-ESM2G'!$G32,'HadGEM2-ES'!$G32,'HadGEM2-CC'!$G32,inmcm4!$G32,'IPSL-CM5A-LR'!$G32,'IPSL-CM5A-MR'!$G32,'IPSL-MC5B-LR'!$G32,MIROC5!$G32,'MIROC-ESM'!$G32,'MIROC-ESM-CHEM'!$G32,'MRI-CGCM3'!$G32,'NorESM1-M'!$G32)</f>
        <v>171.16032749499999</v>
      </c>
      <c r="AR33" s="57">
        <f t="shared" si="12"/>
        <v>-0.18427796483661485</v>
      </c>
      <c r="AS33" s="54">
        <f t="shared" si="13"/>
        <v>0.53556356276984329</v>
      </c>
      <c r="AT33" s="54">
        <f t="shared" si="14"/>
        <v>6.7235945494443977E-2</v>
      </c>
      <c r="AU33" s="57">
        <f t="shared" si="15"/>
        <v>-0.24507108118807533</v>
      </c>
      <c r="AV33" s="54">
        <f t="shared" si="16"/>
        <v>0.88419657037256327</v>
      </c>
      <c r="AW33" s="58">
        <f t="shared" si="17"/>
        <v>5.1660895765067417E-2</v>
      </c>
    </row>
    <row r="34" spans="1:49" ht="12.5" x14ac:dyDescent="0.25">
      <c r="A34" s="6" t="str">
        <f>IF(AND(B34='bcc-csm-1'!C33, B34='bcc-csm1-1-m'!C33,B34='BNU-ESM'!C33, B34=CanESM2!C33, B34=CCSM4!C33, B34='CNRM-CM5'!C33, B34='CSIRO-Mk3-6-0'!C33, B34='GFDL-ESM2M'!C33, B34='GFDL-ESM2G'!C33, B34='HadGEM2-ES'!C33, B34='HadGEM2-CC'!C33, B34=inmcm4!C33, B34='IPSL-CM5A-LR'!C33, B34='IPSL-CM5A-MR'!C33, B34='IPSL-MC5B-LR'!C33, B34=MIROC5!C33, B34='MIROC-ESM'!C33, B34='MIROC-ESM-CHEM'!C33, B34='MRI-CGCM3'!C33, B34='NorESM1-M'!C33), "Yes", "No")</f>
        <v>Yes</v>
      </c>
      <c r="B34" s="6">
        <v>20059</v>
      </c>
      <c r="C34" s="6" t="s">
        <v>107</v>
      </c>
      <c r="D34" s="7" t="s">
        <v>183</v>
      </c>
      <c r="E34" s="9">
        <f>AVERAGE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-3.0906410256150001</v>
      </c>
      <c r="F34" s="9">
        <f>AVERAGE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13.950749673444999</v>
      </c>
      <c r="G34" s="20">
        <f>AVERAGE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10.931608232899999</v>
      </c>
      <c r="H34" s="9">
        <f>AVERAGE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-4.0931410256500005</v>
      </c>
      <c r="I34" s="9">
        <f>AVERAGE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24.179119815849997</v>
      </c>
      <c r="J34" s="20">
        <f>AVERAGE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20.300588608099993</v>
      </c>
      <c r="K34" s="9">
        <f>MIN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-5.3358974359999998</v>
      </c>
      <c r="L34" s="9">
        <f>MIN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-1.0666544739999999</v>
      </c>
      <c r="M34" s="9">
        <f>MIN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-22.44077442</v>
      </c>
      <c r="N34" s="9">
        <f>MIN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-7.2858974359999999</v>
      </c>
      <c r="O34" s="9">
        <f>MIN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1.421100206</v>
      </c>
      <c r="P34" s="9">
        <f>MIN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-28.131115600000001</v>
      </c>
      <c r="Q34" s="9">
        <f>MAX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0.51538461540000002</v>
      </c>
      <c r="R34" s="9">
        <f>MAX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36.074013890000003</v>
      </c>
      <c r="S34" s="9">
        <f>MAX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54.058308750000002</v>
      </c>
      <c r="T34" s="9">
        <f>MAX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-0.68461538460000004</v>
      </c>
      <c r="U34" s="9">
        <f>MAX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62.024771919999999</v>
      </c>
      <c r="V34" s="9">
        <f>MAX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60.880331490000003</v>
      </c>
      <c r="W34" s="9">
        <f>STDEV('bcc-csm-1'!$H33,'bcc-csm1-1-m'!$H33,'BNU-ESM'!$H33,CanESM2!$H33,CCSM4!$H33,'CNRM-CM5'!$H33,'CSIRO-Mk3-6-0'!$H33,'GFDL-ESM2M'!$H33,'GFDL-ESM2G'!$H33,'HadGEM2-ES'!$H33,'HadGEM2-CC'!$H33,inmcm4!$H33,'IPSL-CM5A-LR'!$H33,'IPSL-CM5A-MR'!$H33,'IPSL-MC5B-LR'!$H33,MIROC5!$H33,'MIROC-ESM'!$H33,'MIROC-ESM-CHEM'!$H33,'MRI-CGCM3'!$H33,'NorESM1-M'!$H33)</f>
        <v>1.5575364988701812</v>
      </c>
      <c r="X34" s="9">
        <f>STDEV('bcc-csm-1'!$I33,'bcc-csm1-1-m'!$I33,'BNU-ESM'!$I33,CanESM2!$I33,CCSM4!$I33,'CNRM-CM5'!$I33,'CSIRO-Mk3-6-0'!$I33,'GFDL-ESM2M'!$I33,'GFDL-ESM2G'!$I33,'HadGEM2-ES'!$I33,'HadGEM2-CC'!$I33,inmcm4!$I33,'IPSL-CM5A-LR'!$I33,'IPSL-CM5A-MR'!$I33,'IPSL-MC5B-LR'!$I33,MIROC5!$I33,'MIROC-ESM'!$I33,'MIROC-ESM-CHEM'!$I33,'MRI-CGCM3'!$I33,'NorESM1-M'!$I33)</f>
        <v>11.113335531225482</v>
      </c>
      <c r="Y34" s="9">
        <f>STDEV('bcc-csm-1'!$J33,'bcc-csm1-1-m'!$J33,'BNU-ESM'!$J33,CanESM2!$J33,CCSM4!$J33,'CNRM-CM5'!$J33,'CSIRO-Mk3-6-0'!$J33,'GFDL-ESM2M'!$J33,'GFDL-ESM2G'!$J33,'HadGEM2-ES'!$J33,'HadGEM2-CC'!$J33,inmcm4!$J33,'IPSL-CM5A-LR'!$J33,'IPSL-CM5A-MR'!$J33,'IPSL-MC5B-LR'!$J33,MIROC5!$J33,'MIROC-ESM'!$J33,'MIROC-ESM-CHEM'!$J33,'MRI-CGCM3'!$J33,'NorESM1-M'!$J33)</f>
        <v>17.814010771235786</v>
      </c>
      <c r="Z34" s="9">
        <f>STDEV('bcc-csm-1'!$K33,'bcc-csm1-1-m'!$K33,'BNU-ESM'!$K33,CanESM2!$K33,CCSM4!$K33,'CNRM-CM5'!$K33,'CSIRO-Mk3-6-0'!$K33,'GFDL-ESM2M'!$K33,'GFDL-ESM2G'!$K33,'HadGEM2-ES'!$K33,'HadGEM2-CC'!$K33,inmcm4!$K33,'IPSL-CM5A-LR'!$K33,'IPSL-CM5A-MR'!$K33,'IPSL-MC5B-LR'!$K33,MIROC5!$K33,'MIROC-ESM'!$K33,'MIROC-ESM-CHEM'!$K33,'MRI-CGCM3'!$K33,'NorESM1-M'!$K33)</f>
        <v>1.8322223861723836</v>
      </c>
      <c r="AA34" s="9">
        <f>STDEV('bcc-csm-1'!$L33,'bcc-csm1-1-m'!$L33,'BNU-ESM'!$L33,CanESM2!$L33,CCSM4!$L33,'CNRM-CM5'!$L33,'CSIRO-Mk3-6-0'!$L33,'GFDL-ESM2M'!$L33,'GFDL-ESM2G'!$L33,'HadGEM2-ES'!$L33,'HadGEM2-CC'!$L33,inmcm4!$L33,'IPSL-CM5A-LR'!$L33,'IPSL-CM5A-MR'!$L33,'IPSL-MC5B-LR'!$L33,MIROC5!$L33,'MIROC-ESM'!$L33,'MIROC-ESM-CHEM'!$L33,'MRI-CGCM3'!$L33,'NorESM1-M'!$L33)</f>
        <v>17.01818248615708</v>
      </c>
      <c r="AB34" s="9">
        <f>STDEV('bcc-csm-1'!$M33,'bcc-csm1-1-m'!$M33,'BNU-ESM'!$M33,CanESM2!$M33,CCSM4!$M33,'CNRM-CM5'!$M33,'CSIRO-Mk3-6-0'!$M33,'GFDL-ESM2M'!$M33,'GFDL-ESM2G'!$M33,'HadGEM2-ES'!$M33,'HadGEM2-CC'!$M33,inmcm4!$M33,'IPSL-CM5A-LR'!$M33,'IPSL-CM5A-MR'!$M33,'IPSL-MC5B-LR'!$M33,MIROC5!$M33,'MIROC-ESM'!$M33,'MIROC-ESM-CHEM'!$M33,'MRI-CGCM3'!$M33,'NorESM1-M'!$M33)</f>
        <v>26.123455267242193</v>
      </c>
      <c r="AC34" s="9">
        <f t="shared" ref="AC34:AH34" si="76">E34-(3*W34)</f>
        <v>-7.7632505222255439</v>
      </c>
      <c r="AD34" s="9">
        <f t="shared" si="76"/>
        <v>-19.38925692023145</v>
      </c>
      <c r="AE34" s="9">
        <f t="shared" si="76"/>
        <v>-42.510424080807361</v>
      </c>
      <c r="AF34" s="9">
        <f t="shared" si="76"/>
        <v>-9.5898081841671505</v>
      </c>
      <c r="AG34" s="9">
        <f t="shared" si="76"/>
        <v>-26.875427642621244</v>
      </c>
      <c r="AH34" s="9">
        <f t="shared" si="76"/>
        <v>-58.069777193626585</v>
      </c>
      <c r="AI34" s="9">
        <f t="shared" ref="AI34:AN34" si="77">E34+(3*W34)</f>
        <v>1.5819684709955433</v>
      </c>
      <c r="AJ34" s="9">
        <f t="shared" si="77"/>
        <v>47.290756267121452</v>
      </c>
      <c r="AK34" s="9">
        <f t="shared" si="77"/>
        <v>64.373640546607362</v>
      </c>
      <c r="AL34" s="9">
        <f t="shared" si="77"/>
        <v>1.4035261328671504</v>
      </c>
      <c r="AM34" s="9">
        <f t="shared" si="77"/>
        <v>75.233667274321235</v>
      </c>
      <c r="AN34" s="9">
        <f t="shared" si="77"/>
        <v>98.670954409826578</v>
      </c>
      <c r="AO34" s="60">
        <f>AVERAGE('bcc-csm-1'!$E33,'bcc-csm1-1-m'!$E33,'BNU-ESM'!$E33,CanESM2!$E33,CCSM4!$E33,'CNRM-CM5'!$E33,'CSIRO-Mk3-6-0'!$E33,'GFDL-ESM2M'!$E33,'GFDL-ESM2G'!$E33,'HadGEM2-ES'!$E33,'HadGEM2-CC'!$E33,inmcm4!$E33,'IPSL-CM5A-LR'!$E33,'IPSL-CM5A-MR'!$E33,'IPSL-MC5B-LR'!$E33,MIROC5!$E33,'MIROC-ESM'!$E33,'MIROC-ESM-CHEM'!$E33,'MRI-CGCM3'!$E33,'NorESM1-M'!$E33)</f>
        <v>13.975641025500002</v>
      </c>
      <c r="AP34" s="61">
        <f>AVERAGE('bcc-csm-1'!$F33,'bcc-csm1-1-m'!$F33,'BNU-ESM'!$F33,CanESM2!$F33,CCSM4!$F33,'CNRM-CM5'!$F33,'CSIRO-Mk3-6-0'!$F33,'GFDL-ESM2M'!$F33,'GFDL-ESM2G'!$F33,'HadGEM2-ES'!$F33,'HadGEM2-CC'!$F33,inmcm4!$F33,'IPSL-CM5A-LR'!$F33,'IPSL-CM5A-MR'!$F33,'IPSL-MC5B-LR'!$F33,MIROC5!$F33,'MIROC-ESM'!$F33,'MIROC-ESM-CHEM'!$F33,'MRI-CGCM3'!$F33,'NorESM1-M'!$F33)</f>
        <v>16.777079582499997</v>
      </c>
      <c r="AQ34" s="9">
        <f>AVERAGE('bcc-csm-1'!$G33,'bcc-csm1-1-m'!$G33,'BNU-ESM'!$G33,CanESM2!$G33,CCSM4!$G33,'CNRM-CM5'!$G33,'CSIRO-Mk3-6-0'!$G33,'GFDL-ESM2M'!$G33,'GFDL-ESM2G'!$G33,'HadGEM2-ES'!$G33,'HadGEM2-CC'!$G33,inmcm4!$G33,'IPSL-CM5A-LR'!$G33,'IPSL-CM5A-MR'!$G33,'IPSL-MC5B-LR'!$G33,MIROC5!$G33,'MIROC-ESM'!$G33,'MIROC-ESM-CHEM'!$G33,'MRI-CGCM3'!$G33,'NorESM1-M'!$G33)</f>
        <v>301.72246949999999</v>
      </c>
      <c r="AR34" s="57">
        <f t="shared" si="12"/>
        <v>-0.22114484909678248</v>
      </c>
      <c r="AS34" s="54">
        <f t="shared" si="13"/>
        <v>0.83153623995423409</v>
      </c>
      <c r="AT34" s="54">
        <f t="shared" si="14"/>
        <v>3.6230673343670215E-2</v>
      </c>
      <c r="AU34" s="57">
        <f t="shared" si="15"/>
        <v>-0.29287680029714858</v>
      </c>
      <c r="AV34" s="54">
        <f t="shared" si="16"/>
        <v>1.4411995661671053</v>
      </c>
      <c r="AW34" s="58">
        <f t="shared" si="17"/>
        <v>6.7282322863594327E-2</v>
      </c>
    </row>
    <row r="35" spans="1:49" ht="12.5" x14ac:dyDescent="0.25">
      <c r="A35" s="6" t="str">
        <f>IF(AND(B35='bcc-csm-1'!C34, B35='bcc-csm1-1-m'!C34,B35='BNU-ESM'!C34, B35=CanESM2!C34, B35=CCSM4!C34, B35='CNRM-CM5'!C34, B35='CSIRO-Mk3-6-0'!C34, B35='GFDL-ESM2M'!C34, B35='GFDL-ESM2G'!C34, B35='HadGEM2-ES'!C34, B35='HadGEM2-CC'!C34, B35=inmcm4!C34, B35='IPSL-CM5A-LR'!C34, B35='IPSL-CM5A-MR'!C34, B35='IPSL-MC5B-LR'!C34, B35=MIROC5!C34, B35='MIROC-ESM'!C34, B35='MIROC-ESM-CHEM'!C34, B35='MRI-CGCM3'!C34, B35='NorESM1-M'!C34), "Yes", "No")</f>
        <v>Yes</v>
      </c>
      <c r="B35" s="6">
        <v>20061</v>
      </c>
      <c r="C35" s="6" t="s">
        <v>108</v>
      </c>
      <c r="D35" s="7" t="s">
        <v>183</v>
      </c>
      <c r="E35" s="9">
        <f>AVERAGE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-3.1223076922699997</v>
      </c>
      <c r="F35" s="9">
        <f>AVERAGE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15.124122166740003</v>
      </c>
      <c r="G35" s="20">
        <f>AVERAGE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14.30910101145</v>
      </c>
      <c r="H35" s="9">
        <f>AVERAGE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-4.1898076923000005</v>
      </c>
      <c r="I35" s="9">
        <f>AVERAGE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25.493378992499999</v>
      </c>
      <c r="J35" s="20">
        <f>AVERAGE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19.079380856700002</v>
      </c>
      <c r="K35" s="9">
        <f>MIN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-4.9371794869999999</v>
      </c>
      <c r="L35" s="9">
        <f>MIN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-0.97666669750000001</v>
      </c>
      <c r="M35" s="9">
        <f>MIN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-15.8960437</v>
      </c>
      <c r="N35" s="9">
        <f>MIN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-7.9935897440000003</v>
      </c>
      <c r="O35" s="9">
        <f>MIN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1.2227693879999999</v>
      </c>
      <c r="P35" s="9">
        <f>MIN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-20.97158885</v>
      </c>
      <c r="Q35" s="9">
        <f>MAX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-0.1166666667</v>
      </c>
      <c r="R35" s="9">
        <f>MAX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32.537132130000003</v>
      </c>
      <c r="S35" s="9">
        <f>MAX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66.437044439999994</v>
      </c>
      <c r="T35" s="9">
        <f>MAX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-1.6948717950000001</v>
      </c>
      <c r="U35" s="9">
        <f>MAX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61.956710919999999</v>
      </c>
      <c r="V35" s="9">
        <f>MAX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61.375510429999999</v>
      </c>
      <c r="W35" s="9">
        <f>STDEV('bcc-csm-1'!$H34,'bcc-csm1-1-m'!$H34,'BNU-ESM'!$H34,CanESM2!$H34,CCSM4!$H34,'CNRM-CM5'!$H34,'CSIRO-Mk3-6-0'!$H34,'GFDL-ESM2M'!$H34,'GFDL-ESM2G'!$H34,'HadGEM2-ES'!$H34,'HadGEM2-CC'!$H34,inmcm4!$H34,'IPSL-CM5A-LR'!$H34,'IPSL-CM5A-MR'!$H34,'IPSL-MC5B-LR'!$H34,MIROC5!$H34,'MIROC-ESM'!$H34,'MIROC-ESM-CHEM'!$H34,'MRI-CGCM3'!$H34,'NorESM1-M'!$H34)</f>
        <v>1.3549352676911102</v>
      </c>
      <c r="X35" s="9">
        <f>STDEV('bcc-csm-1'!$I34,'bcc-csm1-1-m'!$I34,'BNU-ESM'!$I34,CanESM2!$I34,CCSM4!$I34,'CNRM-CM5'!$I34,'CSIRO-Mk3-6-0'!$I34,'GFDL-ESM2M'!$I34,'GFDL-ESM2G'!$I34,'HadGEM2-ES'!$I34,'HadGEM2-CC'!$I34,inmcm4!$I34,'IPSL-CM5A-LR'!$I34,'IPSL-CM5A-MR'!$I34,'IPSL-MC5B-LR'!$I34,MIROC5!$I34,'MIROC-ESM'!$I34,'MIROC-ESM-CHEM'!$I34,'MRI-CGCM3'!$I34,'NorESM1-M'!$I34)</f>
        <v>10.629366190498674</v>
      </c>
      <c r="Y35" s="9">
        <f>STDEV('bcc-csm-1'!$J34,'bcc-csm1-1-m'!$J34,'BNU-ESM'!$J34,CanESM2!$J34,CCSM4!$J34,'CNRM-CM5'!$J34,'CSIRO-Mk3-6-0'!$J34,'GFDL-ESM2M'!$J34,'GFDL-ESM2G'!$J34,'HadGEM2-ES'!$J34,'HadGEM2-CC'!$J34,inmcm4!$J34,'IPSL-CM5A-LR'!$J34,'IPSL-CM5A-MR'!$J34,'IPSL-MC5B-LR'!$J34,MIROC5!$J34,'MIROC-ESM'!$J34,'MIROC-ESM-CHEM'!$J34,'MRI-CGCM3'!$J34,'NorESM1-M'!$J34)</f>
        <v>20.831855921746254</v>
      </c>
      <c r="Z35" s="9">
        <f>STDEV('bcc-csm-1'!$K34,'bcc-csm1-1-m'!$K34,'BNU-ESM'!$K34,CanESM2!$K34,CCSM4!$K34,'CNRM-CM5'!$K34,'CSIRO-Mk3-6-0'!$K34,'GFDL-ESM2M'!$K34,'GFDL-ESM2G'!$K34,'HadGEM2-ES'!$K34,'HadGEM2-CC'!$K34,inmcm4!$K34,'IPSL-CM5A-LR'!$K34,'IPSL-CM5A-MR'!$K34,'IPSL-MC5B-LR'!$K34,MIROC5!$K34,'MIROC-ESM'!$K34,'MIROC-ESM-CHEM'!$K34,'MRI-CGCM3'!$K34,'NorESM1-M'!$K34)</f>
        <v>1.6603737459899757</v>
      </c>
      <c r="AA35" s="9">
        <f>STDEV('bcc-csm-1'!$L34,'bcc-csm1-1-m'!$L34,'BNU-ESM'!$L34,CanESM2!$L34,CCSM4!$L34,'CNRM-CM5'!$L34,'CSIRO-Mk3-6-0'!$L34,'GFDL-ESM2M'!$L34,'GFDL-ESM2G'!$L34,'HadGEM2-ES'!$L34,'HadGEM2-CC'!$L34,inmcm4!$L34,'IPSL-CM5A-LR'!$L34,'IPSL-CM5A-MR'!$L34,'IPSL-MC5B-LR'!$L34,MIROC5!$L34,'MIROC-ESM'!$L34,'MIROC-ESM-CHEM'!$L34,'MRI-CGCM3'!$L34,'NorESM1-M'!$L34)</f>
        <v>16.466315340788462</v>
      </c>
      <c r="AB35" s="9">
        <f>STDEV('bcc-csm-1'!$M34,'bcc-csm1-1-m'!$M34,'BNU-ESM'!$M34,CanESM2!$M34,CCSM4!$M34,'CNRM-CM5'!$M34,'CSIRO-Mk3-6-0'!$M34,'GFDL-ESM2M'!$M34,'GFDL-ESM2G'!$M34,'HadGEM2-ES'!$M34,'HadGEM2-CC'!$M34,inmcm4!$M34,'IPSL-CM5A-LR'!$M34,'IPSL-CM5A-MR'!$M34,'IPSL-MC5B-LR'!$M34,MIROC5!$M34,'MIROC-ESM'!$M34,'MIROC-ESM-CHEM'!$M34,'MRI-CGCM3'!$M34,'NorESM1-M'!$M34)</f>
        <v>27.809045026955296</v>
      </c>
      <c r="AC35" s="9">
        <f t="shared" ref="AC35:AH35" si="78">E35-(3*W35)</f>
        <v>-7.18711349534333</v>
      </c>
      <c r="AD35" s="9">
        <f t="shared" si="78"/>
        <v>-16.763976404756022</v>
      </c>
      <c r="AE35" s="9">
        <f t="shared" si="78"/>
        <v>-48.186466753788764</v>
      </c>
      <c r="AF35" s="9">
        <f t="shared" si="78"/>
        <v>-9.1709289302699268</v>
      </c>
      <c r="AG35" s="9">
        <f t="shared" si="78"/>
        <v>-23.905567029865388</v>
      </c>
      <c r="AH35" s="9">
        <f t="shared" si="78"/>
        <v>-64.347754224165897</v>
      </c>
      <c r="AI35" s="9">
        <f t="shared" ref="AI35:AN35" si="79">E35+(3*W35)</f>
        <v>0.94249811080333057</v>
      </c>
      <c r="AJ35" s="9">
        <f t="shared" si="79"/>
        <v>47.012220738236024</v>
      </c>
      <c r="AK35" s="9">
        <f t="shared" si="79"/>
        <v>76.804668776688757</v>
      </c>
      <c r="AL35" s="9">
        <f t="shared" si="79"/>
        <v>0.79131354566992673</v>
      </c>
      <c r="AM35" s="9">
        <f t="shared" si="79"/>
        <v>74.892325014865378</v>
      </c>
      <c r="AN35" s="9">
        <f t="shared" si="79"/>
        <v>102.50651593756589</v>
      </c>
      <c r="AO35" s="60">
        <f>AVERAGE('bcc-csm-1'!$E34,'bcc-csm1-1-m'!$E34,'BNU-ESM'!$E34,CanESM2!$E34,CCSM4!$E34,'CNRM-CM5'!$E34,'CSIRO-Mk3-6-0'!$E34,'GFDL-ESM2M'!$E34,'GFDL-ESM2G'!$E34,'HadGEM2-ES'!$E34,'HadGEM2-CC'!$E34,inmcm4!$E34,'IPSL-CM5A-LR'!$E34,'IPSL-CM5A-MR'!$E34,'IPSL-MC5B-LR'!$E34,MIROC5!$E34,'MIROC-ESM'!$E34,'MIROC-ESM-CHEM'!$E34,'MRI-CGCM3'!$E34,'NorESM1-M'!$E34)</f>
        <v>16.292307693000005</v>
      </c>
      <c r="AP35" s="61">
        <f>AVERAGE('bcc-csm-1'!$F34,'bcc-csm1-1-m'!$F34,'BNU-ESM'!$F34,CanESM2!$F34,CCSM4!$F34,'CNRM-CM5'!$F34,'CSIRO-Mk3-6-0'!$F34,'GFDL-ESM2M'!$F34,'GFDL-ESM2G'!$F34,'HadGEM2-ES'!$F34,'HadGEM2-CC'!$F34,inmcm4!$F34,'IPSL-CM5A-LR'!$F34,'IPSL-CM5A-MR'!$F34,'IPSL-MC5B-LR'!$F34,MIROC5!$F34,'MIROC-ESM'!$F34,'MIROC-ESM-CHEM'!$F34,'MRI-CGCM3'!$F34,'NorESM1-M'!$F34)</f>
        <v>21.747732377000005</v>
      </c>
      <c r="AQ35" s="9">
        <f>AVERAGE('bcc-csm-1'!$G34,'bcc-csm1-1-m'!$G34,'BNU-ESM'!$G34,CanESM2!$G34,CCSM4!$G34,'CNRM-CM5'!$G34,'CSIRO-Mk3-6-0'!$G34,'GFDL-ESM2M'!$G34,'GFDL-ESM2G'!$G34,'HadGEM2-ES'!$G34,'HadGEM2-CC'!$G34,inmcm4!$G34,'IPSL-CM5A-LR'!$G34,'IPSL-CM5A-MR'!$G34,'IPSL-MC5B-LR'!$G34,MIROC5!$G34,'MIROC-ESM'!$G34,'MIROC-ESM-CHEM'!$G34,'MRI-CGCM3'!$G34,'NorESM1-M'!$G34)</f>
        <v>257.17202365000003</v>
      </c>
      <c r="AR35" s="57">
        <f t="shared" si="12"/>
        <v>-0.19164305947962793</v>
      </c>
      <c r="AS35" s="54">
        <f t="shared" si="13"/>
        <v>0.69543444367261897</v>
      </c>
      <c r="AT35" s="54">
        <f t="shared" si="14"/>
        <v>5.5640192927532688E-2</v>
      </c>
      <c r="AU35" s="57">
        <f t="shared" si="15"/>
        <v>-0.25716477808114024</v>
      </c>
      <c r="AV35" s="54">
        <f t="shared" si="16"/>
        <v>1.172231594106856</v>
      </c>
      <c r="AW35" s="58">
        <f t="shared" si="17"/>
        <v>7.4189177290396924E-2</v>
      </c>
    </row>
    <row r="36" spans="1:49" ht="12.5" x14ac:dyDescent="0.25">
      <c r="A36" s="6" t="str">
        <f>IF(AND(B36='bcc-csm-1'!C35, B36='bcc-csm1-1-m'!C35,B36='BNU-ESM'!C35, B36=CanESM2!C35, B36=CCSM4!C35, B36='CNRM-CM5'!C35, B36='CSIRO-Mk3-6-0'!C35, B36='GFDL-ESM2M'!C35, B36='GFDL-ESM2G'!C35, B36='HadGEM2-ES'!C35, B36='HadGEM2-CC'!C35, B36=inmcm4!C35, B36='IPSL-CM5A-LR'!C35, B36='IPSL-CM5A-MR'!C35, B36='IPSL-MC5B-LR'!C35, B36=MIROC5!C35, B36='MIROC-ESM'!C35, B36='MIROC-ESM-CHEM'!C35, B36='MRI-CGCM3'!C35, B36='NorESM1-M'!C35), "Yes", "No")</f>
        <v>Yes</v>
      </c>
      <c r="B36" s="6">
        <v>20063</v>
      </c>
      <c r="C36" s="6" t="s">
        <v>109</v>
      </c>
      <c r="D36" s="7" t="s">
        <v>183</v>
      </c>
      <c r="E36" s="9">
        <f>AVERAGE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-4.2196153847150004</v>
      </c>
      <c r="F36" s="9">
        <f>AVERAGE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15.356947302905002</v>
      </c>
      <c r="G36" s="20">
        <f>AVERAGE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12.098871346049998</v>
      </c>
      <c r="H36" s="9">
        <f>AVERAGE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-5.8371153846999997</v>
      </c>
      <c r="I36" s="9">
        <f>AVERAGE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26.330965313350003</v>
      </c>
      <c r="J36" s="20">
        <f>AVERAGE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7.0070522262000008</v>
      </c>
      <c r="K36" s="9">
        <f>MIN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-6.7371794869999997</v>
      </c>
      <c r="L36" s="9">
        <f>MIN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-0.7426694479</v>
      </c>
      <c r="M36" s="9">
        <f>MIN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-11.748884070000001</v>
      </c>
      <c r="N36" s="9">
        <f>MIN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-9.2051282049999994</v>
      </c>
      <c r="O36" s="9">
        <f>MIN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5.2564608670000004</v>
      </c>
      <c r="P36" s="9">
        <f>MIN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-21.905780570000001</v>
      </c>
      <c r="Q36" s="9">
        <f>MAX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-0.30128205130000002</v>
      </c>
      <c r="R36" s="9">
        <f>MAX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27.416354259999999</v>
      </c>
      <c r="S36" s="9">
        <f>MAX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23.760007550000001</v>
      </c>
      <c r="T36" s="9">
        <f>MAX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-1.584615385</v>
      </c>
      <c r="U36" s="9">
        <f>MAX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56.363055250000002</v>
      </c>
      <c r="V36" s="9">
        <f>MAX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42.233400430000003</v>
      </c>
      <c r="W36" s="9">
        <f>STDEV('bcc-csm-1'!$H35,'bcc-csm1-1-m'!$H35,'BNU-ESM'!$H35,CanESM2!$H35,CCSM4!$H35,'CNRM-CM5'!$H35,'CSIRO-Mk3-6-0'!$H35,'GFDL-ESM2M'!$H35,'GFDL-ESM2G'!$H35,'HadGEM2-ES'!$H35,'HadGEM2-CC'!$H35,inmcm4!$H35,'IPSL-CM5A-LR'!$H35,'IPSL-CM5A-MR'!$H35,'IPSL-MC5B-LR'!$H35,MIROC5!$H35,'MIROC-ESM'!$H35,'MIROC-ESM-CHEM'!$H35,'MRI-CGCM3'!$H35,'NorESM1-M'!$H35)</f>
        <v>1.7495133410707977</v>
      </c>
      <c r="X36" s="9">
        <f>STDEV('bcc-csm-1'!$I35,'bcc-csm1-1-m'!$I35,'BNU-ESM'!$I35,CanESM2!$I35,CCSM4!$I35,'CNRM-CM5'!$I35,'CSIRO-Mk3-6-0'!$I35,'GFDL-ESM2M'!$I35,'GFDL-ESM2G'!$I35,'HadGEM2-ES'!$I35,'HadGEM2-CC'!$I35,inmcm4!$I35,'IPSL-CM5A-LR'!$I35,'IPSL-CM5A-MR'!$I35,'IPSL-MC5B-LR'!$I35,MIROC5!$I35,'MIROC-ESM'!$I35,'MIROC-ESM-CHEM'!$I35,'MRI-CGCM3'!$I35,'NorESM1-M'!$I35)</f>
        <v>8.1353130908897544</v>
      </c>
      <c r="Y36" s="9">
        <f>STDEV('bcc-csm-1'!$J35,'bcc-csm1-1-m'!$J35,'BNU-ESM'!$J35,CanESM2!$J35,CCSM4!$J35,'CNRM-CM5'!$J35,'CSIRO-Mk3-6-0'!$J35,'GFDL-ESM2M'!$J35,'GFDL-ESM2G'!$J35,'HadGEM2-ES'!$J35,'HadGEM2-CC'!$J35,inmcm4!$J35,'IPSL-CM5A-LR'!$J35,'IPSL-CM5A-MR'!$J35,'IPSL-MC5B-LR'!$J35,MIROC5!$J35,'MIROC-ESM'!$J35,'MIROC-ESM-CHEM'!$J35,'MRI-CGCM3'!$J35,'NorESM1-M'!$J35)</f>
        <v>9.2357325565896549</v>
      </c>
      <c r="Z36" s="9">
        <f>STDEV('bcc-csm-1'!$K35,'bcc-csm1-1-m'!$K35,'BNU-ESM'!$K35,CanESM2!$K35,CCSM4!$K35,'CNRM-CM5'!$K35,'CSIRO-Mk3-6-0'!$K35,'GFDL-ESM2M'!$K35,'GFDL-ESM2G'!$K35,'HadGEM2-ES'!$K35,'HadGEM2-CC'!$K35,inmcm4!$K35,'IPSL-CM5A-LR'!$K35,'IPSL-CM5A-MR'!$K35,'IPSL-MC5B-LR'!$K35,MIROC5!$K35,'MIROC-ESM'!$K35,'MIROC-ESM-CHEM'!$K35,'MRI-CGCM3'!$K35,'NorESM1-M'!$K35)</f>
        <v>1.952237945678194</v>
      </c>
      <c r="AA36" s="9">
        <f>STDEV('bcc-csm-1'!$L35,'bcc-csm1-1-m'!$L35,'BNU-ESM'!$L35,CanESM2!$L35,CCSM4!$L35,'CNRM-CM5'!$L35,'CSIRO-Mk3-6-0'!$L35,'GFDL-ESM2M'!$L35,'GFDL-ESM2G'!$L35,'HadGEM2-ES'!$L35,'HadGEM2-CC'!$L35,inmcm4!$L35,'IPSL-CM5A-LR'!$L35,'IPSL-CM5A-MR'!$L35,'IPSL-MC5B-LR'!$L35,MIROC5!$L35,'MIROC-ESM'!$L35,'MIROC-ESM-CHEM'!$L35,'MRI-CGCM3'!$L35,'NorESM1-M'!$L35)</f>
        <v>13.807831146952214</v>
      </c>
      <c r="AB36" s="9">
        <f>STDEV('bcc-csm-1'!$M35,'bcc-csm1-1-m'!$M35,'BNU-ESM'!$M35,CanESM2!$M35,CCSM4!$M35,'CNRM-CM5'!$M35,'CSIRO-Mk3-6-0'!$M35,'GFDL-ESM2M'!$M35,'GFDL-ESM2G'!$M35,'HadGEM2-ES'!$M35,'HadGEM2-CC'!$M35,inmcm4!$M35,'IPSL-CM5A-LR'!$M35,'IPSL-CM5A-MR'!$M35,'IPSL-MC5B-LR'!$M35,MIROC5!$M35,'MIROC-ESM'!$M35,'MIROC-ESM-CHEM'!$M35,'MRI-CGCM3'!$M35,'NorESM1-M'!$M35)</f>
        <v>20.086774641055296</v>
      </c>
      <c r="AC36" s="9">
        <f t="shared" ref="AC36:AH36" si="80">E36-(3*W36)</f>
        <v>-9.4681554079273944</v>
      </c>
      <c r="AD36" s="9">
        <f t="shared" si="80"/>
        <v>-9.0489919697642627</v>
      </c>
      <c r="AE36" s="9">
        <f t="shared" si="80"/>
        <v>-15.608326323718968</v>
      </c>
      <c r="AF36" s="9">
        <f t="shared" si="80"/>
        <v>-11.693829221734582</v>
      </c>
      <c r="AG36" s="9">
        <f t="shared" si="80"/>
        <v>-15.092528127506643</v>
      </c>
      <c r="AH36" s="9">
        <f t="shared" si="80"/>
        <v>-53.253271696965882</v>
      </c>
      <c r="AI36" s="9">
        <f t="shared" ref="AI36:AN36" si="81">E36+(3*W36)</f>
        <v>1.0289246384973927</v>
      </c>
      <c r="AJ36" s="9">
        <f t="shared" si="81"/>
        <v>39.762886575574271</v>
      </c>
      <c r="AK36" s="9">
        <f t="shared" si="81"/>
        <v>39.806069015818963</v>
      </c>
      <c r="AL36" s="9">
        <f t="shared" si="81"/>
        <v>1.9598452334582461E-2</v>
      </c>
      <c r="AM36" s="9">
        <f t="shared" si="81"/>
        <v>67.754458754206652</v>
      </c>
      <c r="AN36" s="9">
        <f t="shared" si="81"/>
        <v>67.267376149365887</v>
      </c>
      <c r="AO36" s="60">
        <f>AVERAGE('bcc-csm-1'!$E35,'bcc-csm1-1-m'!$E35,'BNU-ESM'!$E35,CanESM2!$E35,CCSM4!$E35,'CNRM-CM5'!$E35,'CSIRO-Mk3-6-0'!$E35,'GFDL-ESM2M'!$E35,'GFDL-ESM2G'!$E35,'HadGEM2-ES'!$E35,'HadGEM2-CC'!$E35,inmcm4!$E35,'IPSL-CM5A-LR'!$E35,'IPSL-CM5A-MR'!$E35,'IPSL-MC5B-LR'!$E35,MIROC5!$E35,'MIROC-ESM'!$E35,'MIROC-ESM-CHEM'!$E35,'MRI-CGCM3'!$E35,'NorESM1-M'!$E35)</f>
        <v>25.7846153845</v>
      </c>
      <c r="AP36" s="61">
        <f>AVERAGE('bcc-csm-1'!$F35,'bcc-csm1-1-m'!$F35,'BNU-ESM'!$F35,CanESM2!$F35,CCSM4!$F35,'CNRM-CM5'!$F35,'CSIRO-Mk3-6-0'!$F35,'GFDL-ESM2M'!$F35,'GFDL-ESM2G'!$F35,'HadGEM2-ES'!$F35,'HadGEM2-CC'!$F35,inmcm4!$F35,'IPSL-CM5A-LR'!$F35,'IPSL-CM5A-MR'!$F35,'IPSL-MC5B-LR'!$F35,MIROC5!$F35,'MIROC-ESM'!$F35,'MIROC-ESM-CHEM'!$F35,'MRI-CGCM3'!$F35,'NorESM1-M'!$F35)</f>
        <v>26.220590610999999</v>
      </c>
      <c r="AQ36" s="9">
        <f>AVERAGE('bcc-csm-1'!$G35,'bcc-csm1-1-m'!$G35,'BNU-ESM'!$G35,CanESM2!$G35,CCSM4!$G35,'CNRM-CM5'!$G35,'CSIRO-Mk3-6-0'!$G35,'GFDL-ESM2M'!$G35,'GFDL-ESM2G'!$G35,'HadGEM2-ES'!$G35,'HadGEM2-CC'!$G35,inmcm4!$G35,'IPSL-CM5A-LR'!$G35,'IPSL-CM5A-MR'!$G35,'IPSL-MC5B-LR'!$G35,MIROC5!$G35,'MIROC-ESM'!$G35,'MIROC-ESM-CHEM'!$G35,'MRI-CGCM3'!$G35,'NorESM1-M'!$G35)</f>
        <v>170.56841914999998</v>
      </c>
      <c r="AR36" s="57">
        <f t="shared" ref="AR36:AR67" si="82">E36/AO36</f>
        <v>-0.16364856802368877</v>
      </c>
      <c r="AS36" s="54">
        <f t="shared" ref="AS36:AS67" si="83">F36/AP36</f>
        <v>0.58568273807160132</v>
      </c>
      <c r="AT36" s="54">
        <f t="shared" ref="AT36:AT67" si="84">G36/AQ36</f>
        <v>7.0932658028624279E-2</v>
      </c>
      <c r="AU36" s="57">
        <f t="shared" ref="AU36:AU67" si="85">H36/AO36</f>
        <v>-0.22637977327398437</v>
      </c>
      <c r="AV36" s="54">
        <f t="shared" ref="AV36:AV67" si="86">I36/AP36</f>
        <v>1.0042094666740153</v>
      </c>
      <c r="AW36" s="58">
        <f t="shared" ref="AW36:AW67" si="87">J36/AQ36</f>
        <v>4.1080595464966535E-2</v>
      </c>
    </row>
    <row r="37" spans="1:49" ht="12.5" x14ac:dyDescent="0.25">
      <c r="A37" s="6" t="str">
        <f>IF(AND(B37='bcc-csm-1'!C36, B37='bcc-csm1-1-m'!C36,B37='BNU-ESM'!C36, B37=CanESM2!C36, B37=CCSM4!C36, B37='CNRM-CM5'!C36, B37='CSIRO-Mk3-6-0'!C36, B37='GFDL-ESM2M'!C36, B37='GFDL-ESM2G'!C36, B37='HadGEM2-ES'!C36, B37='HadGEM2-CC'!C36, B37=inmcm4!C36, B37='IPSL-CM5A-LR'!C36, B37='IPSL-CM5A-MR'!C36, B37='IPSL-MC5B-LR'!C36, B37=MIROC5!C36, B37='MIROC-ESM'!C36, B37='MIROC-ESM-CHEM'!C36, B37='MRI-CGCM3'!C36, B37='NorESM1-M'!C36), "Yes", "No")</f>
        <v>Yes</v>
      </c>
      <c r="B37" s="6">
        <v>20065</v>
      </c>
      <c r="C37" s="6" t="s">
        <v>110</v>
      </c>
      <c r="D37" s="7" t="s">
        <v>183</v>
      </c>
      <c r="E37" s="9">
        <f>AVERAGE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-4.1418589743850003</v>
      </c>
      <c r="F37" s="9">
        <f>AVERAGE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15.326131355465</v>
      </c>
      <c r="G37" s="20">
        <f>AVERAGE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11.905803460300001</v>
      </c>
      <c r="H37" s="9">
        <f>AVERAGE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-5.7743589744000001</v>
      </c>
      <c r="I37" s="9">
        <f>AVERAGE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25.89600156445</v>
      </c>
      <c r="J37" s="20">
        <f>AVERAGE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7.2551871757949984</v>
      </c>
      <c r="K37" s="9">
        <f>MIN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-6.9487179489999997</v>
      </c>
      <c r="L37" s="9">
        <f>MIN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-0.25050862870000001</v>
      </c>
      <c r="M37" s="9">
        <f>MIN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-15.698699250000001</v>
      </c>
      <c r="N37" s="9">
        <f>MIN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-9.6</v>
      </c>
      <c r="O37" s="9">
        <f>MIN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3.4962064349999999</v>
      </c>
      <c r="P37" s="9">
        <f>MIN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-23.88125127</v>
      </c>
      <c r="Q37" s="9">
        <f>MAX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-0.15897435900000001</v>
      </c>
      <c r="R37" s="9">
        <f>MAX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29.26687325</v>
      </c>
      <c r="S37" s="9">
        <f>MAX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28.08126584</v>
      </c>
      <c r="T37" s="9">
        <f>MAX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-1.557692308</v>
      </c>
      <c r="U37" s="9">
        <f>MAX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59.428113369999998</v>
      </c>
      <c r="V37" s="9">
        <f>MAX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42.373888749999999</v>
      </c>
      <c r="W37" s="9">
        <f>STDEV('bcc-csm-1'!$H36,'bcc-csm1-1-m'!$H36,'BNU-ESM'!$H36,CanESM2!$H36,CCSM4!$H36,'CNRM-CM5'!$H36,'CSIRO-Mk3-6-0'!$H36,'GFDL-ESM2M'!$H36,'GFDL-ESM2G'!$H36,'HadGEM2-ES'!$H36,'HadGEM2-CC'!$H36,inmcm4!$H36,'IPSL-CM5A-LR'!$H36,'IPSL-CM5A-MR'!$H36,'IPSL-MC5B-LR'!$H36,MIROC5!$H36,'MIROC-ESM'!$H36,'MIROC-ESM-CHEM'!$H36,'MRI-CGCM3'!$H36,'NorESM1-M'!$H36)</f>
        <v>1.8593148869698044</v>
      </c>
      <c r="X37" s="9">
        <f>STDEV('bcc-csm-1'!$I36,'bcc-csm1-1-m'!$I36,'BNU-ESM'!$I36,CanESM2!$I36,CCSM4!$I36,'CNRM-CM5'!$I36,'CSIRO-Mk3-6-0'!$I36,'GFDL-ESM2M'!$I36,'GFDL-ESM2G'!$I36,'HadGEM2-ES'!$I36,'HadGEM2-CC'!$I36,inmcm4!$I36,'IPSL-CM5A-LR'!$I36,'IPSL-CM5A-MR'!$I36,'IPSL-MC5B-LR'!$I36,MIROC5!$I36,'MIROC-ESM'!$I36,'MIROC-ESM-CHEM'!$I36,'MRI-CGCM3'!$I36,'NorESM1-M'!$I36)</f>
        <v>8.3867546648871052</v>
      </c>
      <c r="Y37" s="9">
        <f>STDEV('bcc-csm-1'!$J36,'bcc-csm1-1-m'!$J36,'BNU-ESM'!$J36,CanESM2!$J36,CCSM4!$J36,'CNRM-CM5'!$J36,'CSIRO-Mk3-6-0'!$J36,'GFDL-ESM2M'!$J36,'GFDL-ESM2G'!$J36,'HadGEM2-ES'!$J36,'HadGEM2-CC'!$J36,inmcm4!$J36,'IPSL-CM5A-LR'!$J36,'IPSL-CM5A-MR'!$J36,'IPSL-MC5B-LR'!$J36,MIROC5!$J36,'MIROC-ESM'!$J36,'MIROC-ESM-CHEM'!$J36,'MRI-CGCM3'!$J36,'NorESM1-M'!$J36)</f>
        <v>9.7177706431673094</v>
      </c>
      <c r="Z37" s="9">
        <f>STDEV('bcc-csm-1'!$K36,'bcc-csm1-1-m'!$K36,'BNU-ESM'!$K36,CanESM2!$K36,CCSM4!$K36,'CNRM-CM5'!$K36,'CSIRO-Mk3-6-0'!$K36,'GFDL-ESM2M'!$K36,'GFDL-ESM2G'!$K36,'HadGEM2-ES'!$K36,'HadGEM2-CC'!$K36,inmcm4!$K36,'IPSL-CM5A-LR'!$K36,'IPSL-CM5A-MR'!$K36,'IPSL-MC5B-LR'!$K36,MIROC5!$K36,'MIROC-ESM'!$K36,'MIROC-ESM-CHEM'!$K36,'MRI-CGCM3'!$K36,'NorESM1-M'!$K36)</f>
        <v>2.0539950851141326</v>
      </c>
      <c r="AA37" s="9">
        <f>STDEV('bcc-csm-1'!$L36,'bcc-csm1-1-m'!$L36,'BNU-ESM'!$L36,CanESM2!$L36,CCSM4!$L36,'CNRM-CM5'!$L36,'CSIRO-Mk3-6-0'!$L36,'GFDL-ESM2M'!$L36,'GFDL-ESM2G'!$L36,'HadGEM2-ES'!$L36,'HadGEM2-CC'!$L36,inmcm4!$L36,'IPSL-CM5A-LR'!$L36,'IPSL-CM5A-MR'!$L36,'IPSL-MC5B-LR'!$L36,MIROC5!$L36,'MIROC-ESM'!$L36,'MIROC-ESM-CHEM'!$L36,'MRI-CGCM3'!$L36,'NorESM1-M'!$L36)</f>
        <v>14.683196919135424</v>
      </c>
      <c r="AB37" s="9">
        <f>STDEV('bcc-csm-1'!$M36,'bcc-csm1-1-m'!$M36,'BNU-ESM'!$M36,CanESM2!$M36,CCSM4!$M36,'CNRM-CM5'!$M36,'CSIRO-Mk3-6-0'!$M36,'GFDL-ESM2M'!$M36,'GFDL-ESM2G'!$M36,'HadGEM2-ES'!$M36,'HadGEM2-CC'!$M36,inmcm4!$M36,'IPSL-CM5A-LR'!$M36,'IPSL-CM5A-MR'!$M36,'IPSL-MC5B-LR'!$M36,MIROC5!$M36,'MIROC-ESM'!$M36,'MIROC-ESM-CHEM'!$M36,'MRI-CGCM3'!$M36,'NorESM1-M'!$M36)</f>
        <v>20.911250750945275</v>
      </c>
      <c r="AC37" s="9">
        <f t="shared" ref="AC37:AH37" si="88">E37-(3*W37)</f>
        <v>-9.7198036352944133</v>
      </c>
      <c r="AD37" s="9">
        <f t="shared" si="88"/>
        <v>-9.834132639196314</v>
      </c>
      <c r="AE37" s="9">
        <f t="shared" si="88"/>
        <v>-17.247508469201925</v>
      </c>
      <c r="AF37" s="9">
        <f t="shared" si="88"/>
        <v>-11.936344229742398</v>
      </c>
      <c r="AG37" s="9">
        <f t="shared" si="88"/>
        <v>-18.153589192956272</v>
      </c>
      <c r="AH37" s="9">
        <f t="shared" si="88"/>
        <v>-55.478565077040827</v>
      </c>
      <c r="AI37" s="9">
        <f t="shared" ref="AI37:AN37" si="89">E37+(3*W37)</f>
        <v>1.4360856865244127</v>
      </c>
      <c r="AJ37" s="9">
        <f t="shared" si="89"/>
        <v>40.486395350126315</v>
      </c>
      <c r="AK37" s="9">
        <f t="shared" si="89"/>
        <v>41.059115389801931</v>
      </c>
      <c r="AL37" s="9">
        <f t="shared" si="89"/>
        <v>0.38762628094239737</v>
      </c>
      <c r="AM37" s="9">
        <f t="shared" si="89"/>
        <v>69.945592321856267</v>
      </c>
      <c r="AN37" s="9">
        <f t="shared" si="89"/>
        <v>69.988939428630829</v>
      </c>
      <c r="AO37" s="60">
        <f>AVERAGE('bcc-csm-1'!$E36,'bcc-csm1-1-m'!$E36,'BNU-ESM'!$E36,CanESM2!$E36,CCSM4!$E36,'CNRM-CM5'!$E36,'CSIRO-Mk3-6-0'!$E36,'GFDL-ESM2M'!$E36,'GFDL-ESM2G'!$E36,'HadGEM2-ES'!$E36,'HadGEM2-CC'!$E36,inmcm4!$E36,'IPSL-CM5A-LR'!$E36,'IPSL-CM5A-MR'!$E36,'IPSL-MC5B-LR'!$E36,MIROC5!$E36,'MIROC-ESM'!$E36,'MIROC-ESM-CHEM'!$E36,'MRI-CGCM3'!$E36,'NorESM1-M'!$E36)</f>
        <v>25.974358974499999</v>
      </c>
      <c r="AP37" s="61">
        <f>AVERAGE('bcc-csm-1'!$F36,'bcc-csm1-1-m'!$F36,'BNU-ESM'!$F36,CanESM2!$F36,CCSM4!$F36,'CNRM-CM5'!$F36,'CSIRO-Mk3-6-0'!$F36,'GFDL-ESM2M'!$F36,'GFDL-ESM2G'!$F36,'HadGEM2-ES'!$F36,'HadGEM2-CC'!$F36,inmcm4!$F36,'IPSL-CM5A-LR'!$F36,'IPSL-CM5A-MR'!$F36,'IPSL-MC5B-LR'!$F36,MIROC5!$F36,'MIROC-ESM'!$F36,'MIROC-ESM-CHEM'!$F36,'MRI-CGCM3'!$F36,'NorESM1-M'!$F36)</f>
        <v>26.228625780999998</v>
      </c>
      <c r="AQ37" s="9">
        <f>AVERAGE('bcc-csm-1'!$G36,'bcc-csm1-1-m'!$G36,'BNU-ESM'!$G36,CanESM2!$G36,CCSM4!$G36,'CNRM-CM5'!$G36,'CSIRO-Mk3-6-0'!$G36,'GFDL-ESM2M'!$G36,'GFDL-ESM2G'!$G36,'HadGEM2-ES'!$G36,'HadGEM2-CC'!$G36,inmcm4!$G36,'IPSL-CM5A-LR'!$G36,'IPSL-CM5A-MR'!$G36,'IPSL-MC5B-LR'!$G36,MIROC5!$G36,'MIROC-ESM'!$G36,'MIROC-ESM-CHEM'!$G36,'MRI-CGCM3'!$G36,'NorESM1-M'!$G36)</f>
        <v>185.21991815999999</v>
      </c>
      <c r="AR37" s="57">
        <f t="shared" si="82"/>
        <v>-0.15945952616005724</v>
      </c>
      <c r="AS37" s="54">
        <f t="shared" si="83"/>
        <v>0.58432841596174057</v>
      </c>
      <c r="AT37" s="54">
        <f t="shared" si="84"/>
        <v>6.4279282587822534E-2</v>
      </c>
      <c r="AU37" s="57">
        <f t="shared" si="85"/>
        <v>-0.22230997038536754</v>
      </c>
      <c r="AV37" s="54">
        <f t="shared" si="86"/>
        <v>0.98731827510418213</v>
      </c>
      <c r="AW37" s="58">
        <f t="shared" si="87"/>
        <v>3.9170663975392171E-2</v>
      </c>
    </row>
    <row r="38" spans="1:49" ht="12.5" x14ac:dyDescent="0.25">
      <c r="A38" s="6" t="str">
        <f>IF(AND(B38='bcc-csm-1'!C37, B38='bcc-csm1-1-m'!C37,B38='BNU-ESM'!C37, B38=CanESM2!C37, B38=CCSM4!C37, B38='CNRM-CM5'!C37, B38='CSIRO-Mk3-6-0'!C37, B38='GFDL-ESM2M'!C37, B38='GFDL-ESM2G'!C37, B38='HadGEM2-ES'!C37, B38='HadGEM2-CC'!C37, B38=inmcm4!C37, B38='IPSL-CM5A-LR'!C37, B38='IPSL-CM5A-MR'!C37, B38='IPSL-MC5B-LR'!C37, B38=MIROC5!C37, B38='MIROC-ESM'!C37, B38='MIROC-ESM-CHEM'!C37, B38='MRI-CGCM3'!C37, B38='NorESM1-M'!C37), "Yes", "No")</f>
        <v>Yes</v>
      </c>
      <c r="B38" s="6">
        <v>20067</v>
      </c>
      <c r="C38" s="6" t="s">
        <v>111</v>
      </c>
      <c r="D38" s="7" t="s">
        <v>183</v>
      </c>
      <c r="E38" s="9">
        <f>AVERAGE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-3.6771794871950005</v>
      </c>
      <c r="F38" s="9">
        <f>AVERAGE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22.9880220543</v>
      </c>
      <c r="G38" s="20">
        <f>AVERAGE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6.9092935186000002</v>
      </c>
      <c r="H38" s="9">
        <f>AVERAGE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-5.2696794871999995</v>
      </c>
      <c r="I38" s="9">
        <f>AVERAGE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37.389166200499993</v>
      </c>
      <c r="J38" s="20">
        <f>AVERAGE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4.792734582635001</v>
      </c>
      <c r="K38" s="9">
        <f>MIN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-6.5653846150000001</v>
      </c>
      <c r="L38" s="9">
        <f>MIN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7.6402764559999996</v>
      </c>
      <c r="M38" s="9">
        <f>MIN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-2.7755103139999999</v>
      </c>
      <c r="N38" s="9">
        <f>MIN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-8.2205128209999998</v>
      </c>
      <c r="O38" s="9">
        <f>MIN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11.117058800000001</v>
      </c>
      <c r="P38" s="9">
        <f>MIN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-24.584617120000001</v>
      </c>
      <c r="Q38" s="9">
        <f>MAX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-0.29871794870000001</v>
      </c>
      <c r="R38" s="9">
        <f>MAX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39.075689429999997</v>
      </c>
      <c r="S38" s="9">
        <f>MAX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14.744227609999999</v>
      </c>
      <c r="T38" s="9">
        <f>MAX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-1.4294871790000001</v>
      </c>
      <c r="U38" s="9">
        <f>MAX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66.809764119999997</v>
      </c>
      <c r="V38" s="9">
        <f>MAX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29.830982370000001</v>
      </c>
      <c r="W38" s="9">
        <f>STDEV('bcc-csm-1'!$H37,'bcc-csm1-1-m'!$H37,'BNU-ESM'!$H37,CanESM2!$H37,CCSM4!$H37,'CNRM-CM5'!$H37,'CSIRO-Mk3-6-0'!$H37,'GFDL-ESM2M'!$H37,'GFDL-ESM2G'!$H37,'HadGEM2-ES'!$H37,'HadGEM2-CC'!$H37,inmcm4!$H37,'IPSL-CM5A-LR'!$H37,'IPSL-CM5A-MR'!$H37,'IPSL-MC5B-LR'!$H37,MIROC5!$H37,'MIROC-ESM'!$H37,'MIROC-ESM-CHEM'!$H37,'MRI-CGCM3'!$H37,'NorESM1-M'!$H37)</f>
        <v>1.6719613086738965</v>
      </c>
      <c r="X38" s="9">
        <f>STDEV('bcc-csm-1'!$I37,'bcc-csm1-1-m'!$I37,'BNU-ESM'!$I37,CanESM2!$I37,CCSM4!$I37,'CNRM-CM5'!$I37,'CSIRO-Mk3-6-0'!$I37,'GFDL-ESM2M'!$I37,'GFDL-ESM2G'!$I37,'HadGEM2-ES'!$I37,'HadGEM2-CC'!$I37,inmcm4!$I37,'IPSL-CM5A-LR'!$I37,'IPSL-CM5A-MR'!$I37,'IPSL-MC5B-LR'!$I37,MIROC5!$I37,'MIROC-ESM'!$I37,'MIROC-ESM-CHEM'!$I37,'MRI-CGCM3'!$I37,'NorESM1-M'!$I37)</f>
        <v>9.6158726641812571</v>
      </c>
      <c r="Y38" s="9">
        <f>STDEV('bcc-csm-1'!$J37,'bcc-csm1-1-m'!$J37,'BNU-ESM'!$J37,CanESM2!$J37,CCSM4!$J37,'CNRM-CM5'!$J37,'CSIRO-Mk3-6-0'!$J37,'GFDL-ESM2M'!$J37,'GFDL-ESM2G'!$J37,'HadGEM2-ES'!$J37,'HadGEM2-CC'!$J37,inmcm4!$J37,'IPSL-CM5A-LR'!$J37,'IPSL-CM5A-MR'!$J37,'IPSL-MC5B-LR'!$J37,MIROC5!$J37,'MIROC-ESM'!$J37,'MIROC-ESM-CHEM'!$J37,'MRI-CGCM3'!$J37,'NorESM1-M'!$J37)</f>
        <v>5.8612006606934139</v>
      </c>
      <c r="Z38" s="9">
        <f>STDEV('bcc-csm-1'!$K37,'bcc-csm1-1-m'!$K37,'BNU-ESM'!$K37,CanESM2!$K37,CCSM4!$K37,'CNRM-CM5'!$K37,'CSIRO-Mk3-6-0'!$K37,'GFDL-ESM2M'!$K37,'GFDL-ESM2G'!$K37,'HadGEM2-ES'!$K37,'HadGEM2-CC'!$K37,inmcm4!$K37,'IPSL-CM5A-LR'!$K37,'IPSL-CM5A-MR'!$K37,'IPSL-MC5B-LR'!$K37,MIROC5!$K37,'MIROC-ESM'!$K37,'MIROC-ESM-CHEM'!$K37,'MRI-CGCM3'!$K37,'NorESM1-M'!$K37)</f>
        <v>1.7888443849643858</v>
      </c>
      <c r="AA38" s="9">
        <f>STDEV('bcc-csm-1'!$L37,'bcc-csm1-1-m'!$L37,'BNU-ESM'!$L37,CanESM2!$L37,CCSM4!$L37,'CNRM-CM5'!$L37,'CSIRO-Mk3-6-0'!$L37,'GFDL-ESM2M'!$L37,'GFDL-ESM2G'!$L37,'HadGEM2-ES'!$L37,'HadGEM2-CC'!$L37,inmcm4!$L37,'IPSL-CM5A-LR'!$L37,'IPSL-CM5A-MR'!$L37,'IPSL-MC5B-LR'!$L37,MIROC5!$L37,'MIROC-ESM'!$L37,'MIROC-ESM-CHEM'!$L37,'MRI-CGCM3'!$L37,'NorESM1-M'!$L37)</f>
        <v>16.235878527435212</v>
      </c>
      <c r="AB38" s="9">
        <f>STDEV('bcc-csm-1'!$M37,'bcc-csm1-1-m'!$M37,'BNU-ESM'!$M37,CanESM2!$M37,CCSM4!$M37,'CNRM-CM5'!$M37,'CSIRO-Mk3-6-0'!$M37,'GFDL-ESM2M'!$M37,'GFDL-ESM2G'!$M37,'HadGEM2-ES'!$M37,'HadGEM2-CC'!$M37,inmcm4!$M37,'IPSL-CM5A-LR'!$M37,'IPSL-CM5A-MR'!$M37,'IPSL-MC5B-LR'!$M37,MIROC5!$M37,'MIROC-ESM'!$M37,'MIROC-ESM-CHEM'!$M37,'MRI-CGCM3'!$M37,'NorESM1-M'!$M37)</f>
        <v>16.86555995135468</v>
      </c>
      <c r="AC38" s="9">
        <f t="shared" ref="AC38:AH38" si="90">E38-(3*W38)</f>
        <v>-8.6930634132166897</v>
      </c>
      <c r="AD38" s="9">
        <f t="shared" si="90"/>
        <v>-5.8595959382437712</v>
      </c>
      <c r="AE38" s="9">
        <f t="shared" si="90"/>
        <v>-10.674308463480243</v>
      </c>
      <c r="AF38" s="9">
        <f t="shared" si="90"/>
        <v>-10.636212642093156</v>
      </c>
      <c r="AG38" s="9">
        <f t="shared" si="90"/>
        <v>-11.318469381805642</v>
      </c>
      <c r="AH38" s="9">
        <f t="shared" si="90"/>
        <v>-45.803945271429036</v>
      </c>
      <c r="AI38" s="9">
        <f t="shared" ref="AI38:AN38" si="91">E38+(3*W38)</f>
        <v>1.3387044388266887</v>
      </c>
      <c r="AJ38" s="9">
        <f t="shared" si="91"/>
        <v>51.835640046843771</v>
      </c>
      <c r="AK38" s="9">
        <f t="shared" si="91"/>
        <v>24.492895500680241</v>
      </c>
      <c r="AL38" s="9">
        <f t="shared" si="91"/>
        <v>9.6853667693157952E-2</v>
      </c>
      <c r="AM38" s="9">
        <f t="shared" si="91"/>
        <v>86.096801782805628</v>
      </c>
      <c r="AN38" s="9">
        <f t="shared" si="91"/>
        <v>55.389414436699035</v>
      </c>
      <c r="AO38" s="60">
        <f>AVERAGE('bcc-csm-1'!$E37,'bcc-csm1-1-m'!$E37,'BNU-ESM'!$E37,CanESM2!$E37,CCSM4!$E37,'CNRM-CM5'!$E37,'CSIRO-Mk3-6-0'!$E37,'GFDL-ESM2M'!$E37,'GFDL-ESM2G'!$E37,'HadGEM2-ES'!$E37,'HadGEM2-CC'!$E37,inmcm4!$E37,'IPSL-CM5A-LR'!$E37,'IPSL-CM5A-MR'!$E37,'IPSL-MC5B-LR'!$E37,MIROC5!$E37,'MIROC-ESM'!$E37,'MIROC-ESM-CHEM'!$E37,'MRI-CGCM3'!$E37,'NorESM1-M'!$E37)</f>
        <v>24.587179486499998</v>
      </c>
      <c r="AP38" s="61">
        <f>AVERAGE('bcc-csm-1'!$F37,'bcc-csm1-1-m'!$F37,'BNU-ESM'!$F37,CanESM2!$F37,CCSM4!$F37,'CNRM-CM5'!$F37,'CSIRO-Mk3-6-0'!$F37,'GFDL-ESM2M'!$F37,'GFDL-ESM2G'!$F37,'HadGEM2-ES'!$F37,'HadGEM2-CC'!$F37,inmcm4!$F37,'IPSL-CM5A-LR'!$F37,'IPSL-CM5A-MR'!$F37,'IPSL-MC5B-LR'!$F37,MIROC5!$F37,'MIROC-ESM'!$F37,'MIROC-ESM-CHEM'!$F37,'MRI-CGCM3'!$F37,'NorESM1-M'!$F37)</f>
        <v>45.227587751999991</v>
      </c>
      <c r="AQ38" s="9">
        <f>AVERAGE('bcc-csm-1'!$G37,'bcc-csm1-1-m'!$G37,'BNU-ESM'!$G37,CanESM2!$G37,CCSM4!$G37,'CNRM-CM5'!$G37,'CSIRO-Mk3-6-0'!$G37,'GFDL-ESM2M'!$G37,'GFDL-ESM2G'!$G37,'HadGEM2-ES'!$G37,'HadGEM2-CC'!$G37,inmcm4!$G37,'IPSL-CM5A-LR'!$G37,'IPSL-CM5A-MR'!$G37,'IPSL-MC5B-LR'!$G37,MIROC5!$G37,'MIROC-ESM'!$G37,'MIROC-ESM-CHEM'!$G37,'MRI-CGCM3'!$G37,'NorESM1-M'!$G37)</f>
        <v>121.93234327</v>
      </c>
      <c r="AR38" s="57">
        <f t="shared" si="82"/>
        <v>-0.14955678381955187</v>
      </c>
      <c r="AS38" s="54">
        <f t="shared" si="83"/>
        <v>0.50827433424820356</v>
      </c>
      <c r="AT38" s="54">
        <f t="shared" si="84"/>
        <v>5.666497775164097E-2</v>
      </c>
      <c r="AU38" s="57">
        <f t="shared" si="85"/>
        <v>-0.21432631140523478</v>
      </c>
      <c r="AV38" s="54">
        <f t="shared" si="86"/>
        <v>0.82668937387328645</v>
      </c>
      <c r="AW38" s="58">
        <f t="shared" si="87"/>
        <v>3.9306507642703492E-2</v>
      </c>
    </row>
    <row r="39" spans="1:49" ht="12.5" x14ac:dyDescent="0.25">
      <c r="A39" s="6" t="str">
        <f>IF(AND(B39='bcc-csm-1'!C38, B39='bcc-csm1-1-m'!C38,B39='BNU-ESM'!C38, B39=CanESM2!C38, B39=CCSM4!C38, B39='CNRM-CM5'!C38, B39='CSIRO-Mk3-6-0'!C38, B39='GFDL-ESM2M'!C38, B39='GFDL-ESM2G'!C38, B39='HadGEM2-ES'!C38, B39='HadGEM2-CC'!C38, B39=inmcm4!C38, B39='IPSL-CM5A-LR'!C38, B39='IPSL-CM5A-MR'!C38, B39='IPSL-MC5B-LR'!C38, B39=MIROC5!C38, B39='MIROC-ESM'!C38, B39='MIROC-ESM-CHEM'!C38, B39='MRI-CGCM3'!C38, B39='NorESM1-M'!C38), "Yes", "No")</f>
        <v>Yes</v>
      </c>
      <c r="B39" s="6">
        <v>20069</v>
      </c>
      <c r="C39" s="6" t="s">
        <v>112</v>
      </c>
      <c r="D39" s="7" t="s">
        <v>183</v>
      </c>
      <c r="E39" s="9">
        <f>AVERAGE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-3.9467307691999998</v>
      </c>
      <c r="F39" s="9">
        <f>AVERAGE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19.283883584899993</v>
      </c>
      <c r="G39" s="20">
        <f>AVERAGE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11.413221050899997</v>
      </c>
      <c r="H39" s="9">
        <f>AVERAGE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-5.4467307692000002</v>
      </c>
      <c r="I39" s="9">
        <f>AVERAGE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31.964575905850001</v>
      </c>
      <c r="J39" s="20">
        <f>AVERAGE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7.7679892390999994</v>
      </c>
      <c r="K39" s="9">
        <f>MIN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-6.6820512819999998</v>
      </c>
      <c r="L39" s="9">
        <f>MIN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4.302199281</v>
      </c>
      <c r="M39" s="9">
        <f>MIN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-4.5515412169999996</v>
      </c>
      <c r="N39" s="9">
        <f>MIN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-8.3115384619999997</v>
      </c>
      <c r="O39" s="9">
        <f>MIN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8.1918580419999998</v>
      </c>
      <c r="P39" s="9">
        <f>MIN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-35.178655910000003</v>
      </c>
      <c r="Q39" s="9">
        <f>MAX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-0.8</v>
      </c>
      <c r="R39" s="9">
        <f>MAX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31.31410219</v>
      </c>
      <c r="S39" s="9">
        <f>MAX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22.51903527</v>
      </c>
      <c r="T39" s="9">
        <f>MAX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-1.847435897</v>
      </c>
      <c r="U39" s="9">
        <f>MAX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60.81235933</v>
      </c>
      <c r="V39" s="9">
        <f>MAX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47.717157550000003</v>
      </c>
      <c r="W39" s="9">
        <f>STDEV('bcc-csm-1'!$H38,'bcc-csm1-1-m'!$H38,'BNU-ESM'!$H38,CanESM2!$H38,CCSM4!$H38,'CNRM-CM5'!$H38,'CSIRO-Mk3-6-0'!$H38,'GFDL-ESM2M'!$H38,'GFDL-ESM2G'!$H38,'HadGEM2-ES'!$H38,'HadGEM2-CC'!$H38,inmcm4!$H38,'IPSL-CM5A-LR'!$H38,'IPSL-CM5A-MR'!$H38,'IPSL-MC5B-LR'!$H38,MIROC5!$H38,'MIROC-ESM'!$H38,'MIROC-ESM-CHEM'!$H38,'MRI-CGCM3'!$H38,'NorESM1-M'!$H38)</f>
        <v>1.6594131308743358</v>
      </c>
      <c r="X39" s="9">
        <f>STDEV('bcc-csm-1'!$I38,'bcc-csm1-1-m'!$I38,'BNU-ESM'!$I38,CanESM2!$I38,CCSM4!$I38,'CNRM-CM5'!$I38,'CSIRO-Mk3-6-0'!$I38,'GFDL-ESM2M'!$I38,'GFDL-ESM2G'!$I38,'HadGEM2-ES'!$I38,'HadGEM2-CC'!$I38,inmcm4!$I38,'IPSL-CM5A-LR'!$I38,'IPSL-CM5A-MR'!$I38,'IPSL-MC5B-LR'!$I38,MIROC5!$I38,'MIROC-ESM'!$I38,'MIROC-ESM-CHEM'!$I38,'MRI-CGCM3'!$I38,'NorESM1-M'!$I38)</f>
        <v>8.9177285224847811</v>
      </c>
      <c r="Y39" s="9">
        <f>STDEV('bcc-csm-1'!$J38,'bcc-csm1-1-m'!$J38,'BNU-ESM'!$J38,CanESM2!$J38,CCSM4!$J38,'CNRM-CM5'!$J38,'CSIRO-Mk3-6-0'!$J38,'GFDL-ESM2M'!$J38,'GFDL-ESM2G'!$J38,'HadGEM2-ES'!$J38,'HadGEM2-CC'!$J38,inmcm4!$J38,'IPSL-CM5A-LR'!$J38,'IPSL-CM5A-MR'!$J38,'IPSL-MC5B-LR'!$J38,MIROC5!$J38,'MIROC-ESM'!$J38,'MIROC-ESM-CHEM'!$J38,'MRI-CGCM3'!$J38,'NorESM1-M'!$J38)</f>
        <v>6.7654317304270037</v>
      </c>
      <c r="Z39" s="9">
        <f>STDEV('bcc-csm-1'!$K38,'bcc-csm1-1-m'!$K38,'BNU-ESM'!$K38,CanESM2!$K38,CCSM4!$K38,'CNRM-CM5'!$K38,'CSIRO-Mk3-6-0'!$K38,'GFDL-ESM2M'!$K38,'GFDL-ESM2G'!$K38,'HadGEM2-ES'!$K38,'HadGEM2-CC'!$K38,inmcm4!$K38,'IPSL-CM5A-LR'!$K38,'IPSL-CM5A-MR'!$K38,'IPSL-MC5B-LR'!$K38,MIROC5!$K38,'MIROC-ESM'!$K38,'MIROC-ESM-CHEM'!$K38,'MRI-CGCM3'!$K38,'NorESM1-M'!$K38)</f>
        <v>1.6475111423845736</v>
      </c>
      <c r="AA39" s="9">
        <f>STDEV('bcc-csm-1'!$L38,'bcc-csm1-1-m'!$L38,'BNU-ESM'!$L38,CanESM2!$L38,CCSM4!$L38,'CNRM-CM5'!$L38,'CSIRO-Mk3-6-0'!$L38,'GFDL-ESM2M'!$L38,'GFDL-ESM2G'!$L38,'HadGEM2-ES'!$L38,'HadGEM2-CC'!$L38,inmcm4!$L38,'IPSL-CM5A-LR'!$L38,'IPSL-CM5A-MR'!$L38,'IPSL-MC5B-LR'!$L38,MIROC5!$L38,'MIROC-ESM'!$L38,'MIROC-ESM-CHEM'!$L38,'MRI-CGCM3'!$L38,'NorESM1-M'!$L38)</f>
        <v>15.011946016183792</v>
      </c>
      <c r="AB39" s="9">
        <f>STDEV('bcc-csm-1'!$M38,'bcc-csm1-1-m'!$M38,'BNU-ESM'!$M38,CanESM2!$M38,CCSM4!$M38,'CNRM-CM5'!$M38,'CSIRO-Mk3-6-0'!$M38,'GFDL-ESM2M'!$M38,'GFDL-ESM2G'!$M38,'HadGEM2-ES'!$M38,'HadGEM2-CC'!$M38,inmcm4!$M38,'IPSL-CM5A-LR'!$M38,'IPSL-CM5A-MR'!$M38,'IPSL-MC5B-LR'!$M38,MIROC5!$M38,'MIROC-ESM'!$M38,'MIROC-ESM-CHEM'!$M38,'MRI-CGCM3'!$M38,'NorESM1-M'!$M38)</f>
        <v>21.508694760678381</v>
      </c>
      <c r="AC39" s="9">
        <f t="shared" ref="AC39:AH39" si="92">E39-(3*W39)</f>
        <v>-8.9249701618230066</v>
      </c>
      <c r="AD39" s="9">
        <f t="shared" si="92"/>
        <v>-7.4693019825543523</v>
      </c>
      <c r="AE39" s="9">
        <f t="shared" si="92"/>
        <v>-8.8830741403810141</v>
      </c>
      <c r="AF39" s="9">
        <f t="shared" si="92"/>
        <v>-10.389264196353722</v>
      </c>
      <c r="AG39" s="9">
        <f t="shared" si="92"/>
        <v>-13.071262142701375</v>
      </c>
      <c r="AH39" s="9">
        <f t="shared" si="92"/>
        <v>-56.758095042935146</v>
      </c>
      <c r="AI39" s="9">
        <f t="shared" ref="AI39:AN39" si="93">E39+(3*W39)</f>
        <v>1.0315086234230075</v>
      </c>
      <c r="AJ39" s="9">
        <f t="shared" si="93"/>
        <v>46.037069152354334</v>
      </c>
      <c r="AK39" s="9">
        <f t="shared" si="93"/>
        <v>31.70951624218101</v>
      </c>
      <c r="AL39" s="9">
        <f t="shared" si="93"/>
        <v>-0.50419734204627886</v>
      </c>
      <c r="AM39" s="9">
        <f t="shared" si="93"/>
        <v>77.000413954401381</v>
      </c>
      <c r="AN39" s="9">
        <f t="shared" si="93"/>
        <v>72.294073521135147</v>
      </c>
      <c r="AO39" s="60">
        <f>AVERAGE('bcc-csm-1'!$E38,'bcc-csm1-1-m'!$E38,'BNU-ESM'!$E38,CanESM2!$E38,CCSM4!$E38,'CNRM-CM5'!$E38,'CSIRO-Mk3-6-0'!$E38,'GFDL-ESM2M'!$E38,'GFDL-ESM2G'!$E38,'HadGEM2-ES'!$E38,'HadGEM2-CC'!$E38,inmcm4!$E38,'IPSL-CM5A-LR'!$E38,'IPSL-CM5A-MR'!$E38,'IPSL-MC5B-LR'!$E38,MIROC5!$E38,'MIROC-ESM'!$E38,'MIROC-ESM-CHEM'!$E38,'MRI-CGCM3'!$E38,'NorESM1-M'!$E38)</f>
        <v>23.269230767500005</v>
      </c>
      <c r="AP39" s="61">
        <f>AVERAGE('bcc-csm-1'!$F38,'bcc-csm1-1-m'!$F38,'BNU-ESM'!$F38,CanESM2!$F38,CCSM4!$F38,'CNRM-CM5'!$F38,'CSIRO-Mk3-6-0'!$F38,'GFDL-ESM2M'!$F38,'GFDL-ESM2G'!$F38,'HadGEM2-ES'!$F38,'HadGEM2-CC'!$F38,inmcm4!$F38,'IPSL-CM5A-LR'!$F38,'IPSL-CM5A-MR'!$F38,'IPSL-MC5B-LR'!$F38,MIROC5!$F38,'MIROC-ESM'!$F38,'MIROC-ESM-CHEM'!$F38,'MRI-CGCM3'!$F38,'NorESM1-M'!$F38)</f>
        <v>35.805568594999997</v>
      </c>
      <c r="AQ39" s="9">
        <f>AVERAGE('bcc-csm-1'!$G38,'bcc-csm1-1-m'!$G38,'BNU-ESM'!$G38,CanESM2!$G38,CCSM4!$G38,'CNRM-CM5'!$G38,'CSIRO-Mk3-6-0'!$G38,'GFDL-ESM2M'!$G38,'GFDL-ESM2G'!$G38,'HadGEM2-ES'!$G38,'HadGEM2-CC'!$G38,inmcm4!$G38,'IPSL-CM5A-LR'!$G38,'IPSL-CM5A-MR'!$G38,'IPSL-MC5B-LR'!$G38,MIROC5!$G38,'MIROC-ESM'!$G38,'MIROC-ESM-CHEM'!$G38,'MRI-CGCM3'!$G38,'NorESM1-M'!$G38)</f>
        <v>160.34301545</v>
      </c>
      <c r="AR39" s="57">
        <f t="shared" si="82"/>
        <v>-0.16961157025922727</v>
      </c>
      <c r="AS39" s="54">
        <f t="shared" si="83"/>
        <v>0.53857219258327471</v>
      </c>
      <c r="AT39" s="54">
        <f t="shared" si="84"/>
        <v>7.1180032500130941E-2</v>
      </c>
      <c r="AU39" s="57">
        <f t="shared" si="85"/>
        <v>-0.23407438018137738</v>
      </c>
      <c r="AV39" s="54">
        <f t="shared" si="86"/>
        <v>0.89272638754614375</v>
      </c>
      <c r="AW39" s="58">
        <f t="shared" si="87"/>
        <v>4.8446071799880197E-2</v>
      </c>
    </row>
    <row r="40" spans="1:49" ht="12.5" x14ac:dyDescent="0.25">
      <c r="A40" s="6" t="str">
        <f>IF(AND(B40='bcc-csm-1'!C39, B40='bcc-csm1-1-m'!C39,B40='BNU-ESM'!C39, B40=CanESM2!C39, B40=CCSM4!C39, B40='CNRM-CM5'!C39, B40='CSIRO-Mk3-6-0'!C39, B40='GFDL-ESM2M'!C39, B40='GFDL-ESM2G'!C39, B40='HadGEM2-ES'!C39, B40='HadGEM2-CC'!C39, B40=inmcm4!C39, B40='IPSL-CM5A-LR'!C39, B40='IPSL-CM5A-MR'!C39, B40='IPSL-MC5B-LR'!C39, B40=MIROC5!C39, B40='MIROC-ESM'!C39, B40='MIROC-ESM-CHEM'!C39, B40='MRI-CGCM3'!C39, B40='NorESM1-M'!C39), "Yes", "No")</f>
        <v>Yes</v>
      </c>
      <c r="B40" s="6">
        <v>20071</v>
      </c>
      <c r="C40" s="6" t="s">
        <v>113</v>
      </c>
      <c r="D40" s="7" t="s">
        <v>183</v>
      </c>
      <c r="E40" s="9">
        <f>AVERAGE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-4.2987820512849995</v>
      </c>
      <c r="F40" s="9">
        <f>AVERAGE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15.56269990865</v>
      </c>
      <c r="G40" s="20">
        <f>AVERAGE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7.6523196432400002</v>
      </c>
      <c r="H40" s="9">
        <f>AVERAGE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-6.1887820512999996</v>
      </c>
      <c r="I40" s="9">
        <f>AVERAGE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26.6316051441</v>
      </c>
      <c r="J40" s="20">
        <f>AVERAGE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5.9388578979999993</v>
      </c>
      <c r="K40" s="9">
        <f>MIN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-7.4679487179999997</v>
      </c>
      <c r="L40" s="9">
        <f>MIN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2.3056056489999999</v>
      </c>
      <c r="M40" s="9">
        <f>MIN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-7.4520552880000004</v>
      </c>
      <c r="N40" s="9">
        <f>MIN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-9.0102564100000002</v>
      </c>
      <c r="O40" s="9">
        <f>MIN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8.6737439129999991</v>
      </c>
      <c r="P40" s="9">
        <f>MIN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-18.94349253</v>
      </c>
      <c r="Q40" s="9">
        <f>MAX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-0.49871794870000002</v>
      </c>
      <c r="R40" s="9">
        <f>MAX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26.27668289</v>
      </c>
      <c r="S40" s="9">
        <f>MAX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19.738510990000002</v>
      </c>
      <c r="T40" s="9">
        <f>MAX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-1.9602564099999999</v>
      </c>
      <c r="U40" s="9">
        <f>MAX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49.544040699999996</v>
      </c>
      <c r="V40" s="9">
        <f>MAX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32.317108750000003</v>
      </c>
      <c r="W40" s="9">
        <f>STDEV('bcc-csm-1'!$H39,'bcc-csm1-1-m'!$H39,'BNU-ESM'!$H39,CanESM2!$H39,CCSM4!$H39,'CNRM-CM5'!$H39,'CSIRO-Mk3-6-0'!$H39,'GFDL-ESM2M'!$H39,'GFDL-ESM2G'!$H39,'HadGEM2-ES'!$H39,'HadGEM2-CC'!$H39,inmcm4!$H39,'IPSL-CM5A-LR'!$H39,'IPSL-CM5A-MR'!$H39,'IPSL-MC5B-LR'!$H39,MIROC5!$H39,'MIROC-ESM'!$H39,'MIROC-ESM-CHEM'!$H39,'MRI-CGCM3'!$H39,'NorESM1-M'!$H39)</f>
        <v>1.7677752464076806</v>
      </c>
      <c r="X40" s="9">
        <f>STDEV('bcc-csm-1'!$I39,'bcc-csm1-1-m'!$I39,'BNU-ESM'!$I39,CanESM2!$I39,CCSM4!$I39,'CNRM-CM5'!$I39,'CSIRO-Mk3-6-0'!$I39,'GFDL-ESM2M'!$I39,'GFDL-ESM2G'!$I39,'HadGEM2-ES'!$I39,'HadGEM2-CC'!$I39,inmcm4!$I39,'IPSL-CM5A-LR'!$I39,'IPSL-CM5A-MR'!$I39,'IPSL-MC5B-LR'!$I39,MIROC5!$I39,'MIROC-ESM'!$I39,'MIROC-ESM-CHEM'!$I39,'MRI-CGCM3'!$I39,'NorESM1-M'!$I39)</f>
        <v>7.4187507683920391</v>
      </c>
      <c r="Y40" s="9">
        <f>STDEV('bcc-csm-1'!$J39,'bcc-csm1-1-m'!$J39,'BNU-ESM'!$J39,CanESM2!$J39,CCSM4!$J39,'CNRM-CM5'!$J39,'CSIRO-Mk3-6-0'!$J39,'GFDL-ESM2M'!$J39,'GFDL-ESM2G'!$J39,'HadGEM2-ES'!$J39,'HadGEM2-CC'!$J39,inmcm4!$J39,'IPSL-CM5A-LR'!$J39,'IPSL-CM5A-MR'!$J39,'IPSL-MC5B-LR'!$J39,MIROC5!$J39,'MIROC-ESM'!$J39,'MIROC-ESM-CHEM'!$J39,'MRI-CGCM3'!$J39,'NorESM1-M'!$J39)</f>
        <v>6.5149618805551333</v>
      </c>
      <c r="Z40" s="9">
        <f>STDEV('bcc-csm-1'!$K39,'bcc-csm1-1-m'!$K39,'BNU-ESM'!$K39,CanESM2!$K39,CCSM4!$K39,'CNRM-CM5'!$K39,'CSIRO-Mk3-6-0'!$K39,'GFDL-ESM2M'!$K39,'GFDL-ESM2G'!$K39,'HadGEM2-ES'!$K39,'HadGEM2-CC'!$K39,inmcm4!$K39,'IPSL-CM5A-LR'!$K39,'IPSL-CM5A-MR'!$K39,'IPSL-MC5B-LR'!$K39,MIROC5!$K39,'MIROC-ESM'!$K39,'MIROC-ESM-CHEM'!$K39,'MRI-CGCM3'!$K39,'NorESM1-M'!$K39)</f>
        <v>1.9766159031704824</v>
      </c>
      <c r="AA40" s="9">
        <f>STDEV('bcc-csm-1'!$L39,'bcc-csm1-1-m'!$L39,'BNU-ESM'!$L39,CanESM2!$L39,CCSM4!$L39,'CNRM-CM5'!$L39,'CSIRO-Mk3-6-0'!$L39,'GFDL-ESM2M'!$L39,'GFDL-ESM2G'!$L39,'HadGEM2-ES'!$L39,'HadGEM2-CC'!$L39,inmcm4!$L39,'IPSL-CM5A-LR'!$L39,'IPSL-CM5A-MR'!$L39,'IPSL-MC5B-LR'!$L39,MIROC5!$L39,'MIROC-ESM'!$L39,'MIROC-ESM-CHEM'!$L39,'MRI-CGCM3'!$L39,'NorESM1-M'!$L39)</f>
        <v>11.801388743410062</v>
      </c>
      <c r="AB40" s="9">
        <f>STDEV('bcc-csm-1'!$M39,'bcc-csm1-1-m'!$M39,'BNU-ESM'!$M39,CanESM2!$M39,CCSM4!$M39,'CNRM-CM5'!$M39,'CSIRO-Mk3-6-0'!$M39,'GFDL-ESM2M'!$M39,'GFDL-ESM2G'!$M39,'HadGEM2-ES'!$M39,'HadGEM2-CC'!$M39,inmcm4!$M39,'IPSL-CM5A-LR'!$M39,'IPSL-CM5A-MR'!$M39,'IPSL-MC5B-LR'!$M39,MIROC5!$M39,'MIROC-ESM'!$M39,'MIROC-ESM-CHEM'!$M39,'MRI-CGCM3'!$M39,'NorESM1-M'!$M39)</f>
        <v>15.443028300559417</v>
      </c>
      <c r="AC40" s="9">
        <f t="shared" ref="AC40:AH40" si="94">E40-(3*W40)</f>
        <v>-9.6021077905080414</v>
      </c>
      <c r="AD40" s="9">
        <f t="shared" si="94"/>
        <v>-6.693552396526119</v>
      </c>
      <c r="AE40" s="9">
        <f t="shared" si="94"/>
        <v>-11.892565998425399</v>
      </c>
      <c r="AF40" s="9">
        <f t="shared" si="94"/>
        <v>-12.118629760811448</v>
      </c>
      <c r="AG40" s="9">
        <f t="shared" si="94"/>
        <v>-8.7725610861301888</v>
      </c>
      <c r="AH40" s="9">
        <f t="shared" si="94"/>
        <v>-40.390227003678248</v>
      </c>
      <c r="AI40" s="9">
        <f t="shared" ref="AI40:AN40" si="95">E40+(3*W40)</f>
        <v>1.0045436879380425</v>
      </c>
      <c r="AJ40" s="9">
        <f t="shared" si="95"/>
        <v>37.818952213826122</v>
      </c>
      <c r="AK40" s="9">
        <f t="shared" si="95"/>
        <v>27.197205284905401</v>
      </c>
      <c r="AL40" s="9">
        <f t="shared" si="95"/>
        <v>-0.25893434178855212</v>
      </c>
      <c r="AM40" s="9">
        <f t="shared" si="95"/>
        <v>62.035771374330189</v>
      </c>
      <c r="AN40" s="9">
        <f t="shared" si="95"/>
        <v>52.267942799678252</v>
      </c>
      <c r="AO40" s="60">
        <f>AVERAGE('bcc-csm-1'!$E39,'bcc-csm1-1-m'!$E39,'BNU-ESM'!$E39,CanESM2!$E39,CCSM4!$E39,'CNRM-CM5'!$E39,'CSIRO-Mk3-6-0'!$E39,'GFDL-ESM2M'!$E39,'GFDL-ESM2G'!$E39,'HadGEM2-ES'!$E39,'HadGEM2-CC'!$E39,inmcm4!$E39,'IPSL-CM5A-LR'!$E39,'IPSL-CM5A-MR'!$E39,'IPSL-MC5B-LR'!$E39,MIROC5!$E39,'MIROC-ESM'!$E39,'MIROC-ESM-CHEM'!$E39,'MRI-CGCM3'!$E39,'NorESM1-M'!$E39)</f>
        <v>30.251282052000001</v>
      </c>
      <c r="AP40" s="61">
        <f>AVERAGE('bcc-csm-1'!$F39,'bcc-csm1-1-m'!$F39,'BNU-ESM'!$F39,CanESM2!$F39,CCSM4!$F39,'CNRM-CM5'!$F39,'CSIRO-Mk3-6-0'!$F39,'GFDL-ESM2M'!$F39,'GFDL-ESM2G'!$F39,'HadGEM2-ES'!$F39,'HadGEM2-CC'!$F39,inmcm4!$F39,'IPSL-CM5A-LR'!$F39,'IPSL-CM5A-MR'!$F39,'IPSL-MC5B-LR'!$F39,MIROC5!$F39,'MIROC-ESM'!$F39,'MIROC-ESM-CHEM'!$F39,'MRI-CGCM3'!$F39,'NorESM1-M'!$F39)</f>
        <v>24.534591474500004</v>
      </c>
      <c r="AQ40" s="9">
        <f>AVERAGE('bcc-csm-1'!$G39,'bcc-csm1-1-m'!$G39,'BNU-ESM'!$G39,CanESM2!$G39,CCSM4!$G39,'CNRM-CM5'!$G39,'CSIRO-Mk3-6-0'!$G39,'GFDL-ESM2M'!$G39,'GFDL-ESM2G'!$G39,'HadGEM2-ES'!$G39,'HadGEM2-CC'!$G39,inmcm4!$G39,'IPSL-CM5A-LR'!$G39,'IPSL-CM5A-MR'!$G39,'IPSL-MC5B-LR'!$G39,MIROC5!$G39,'MIROC-ESM'!$G39,'MIROC-ESM-CHEM'!$G39,'MRI-CGCM3'!$G39,'NorESM1-M'!$G39)</f>
        <v>124.83009675500003</v>
      </c>
      <c r="AR40" s="57">
        <f t="shared" si="82"/>
        <v>-0.14210247499248696</v>
      </c>
      <c r="AS40" s="54">
        <f t="shared" si="83"/>
        <v>0.63431665144394489</v>
      </c>
      <c r="AT40" s="54">
        <f t="shared" si="84"/>
        <v>6.1301880252956617E-2</v>
      </c>
      <c r="AU40" s="57">
        <f t="shared" si="85"/>
        <v>-0.20457916595607031</v>
      </c>
      <c r="AV40" s="54">
        <f t="shared" si="86"/>
        <v>1.0854717174231137</v>
      </c>
      <c r="AW40" s="58">
        <f t="shared" si="87"/>
        <v>4.7575529078183784E-2</v>
      </c>
    </row>
    <row r="41" spans="1:49" ht="12.5" x14ac:dyDescent="0.25">
      <c r="A41" s="6" t="str">
        <f>IF(AND(B41='bcc-csm-1'!C40, B41='bcc-csm1-1-m'!C40,B41='BNU-ESM'!C40, B41=CanESM2!C40, B41=CCSM4!C40, B41='CNRM-CM5'!C40, B41='CSIRO-Mk3-6-0'!C40, B41='GFDL-ESM2M'!C40, B41='GFDL-ESM2G'!C40, B41='HadGEM2-ES'!C40, B41='HadGEM2-CC'!C40, B41=inmcm4!C40, B41='IPSL-CM5A-LR'!C40, B41='IPSL-CM5A-MR'!C40, B41='IPSL-MC5B-LR'!C40, B41=MIROC5!C40, B41='MIROC-ESM'!C40, B41='MIROC-ESM-CHEM'!C40, B41='MRI-CGCM3'!C40, B41='NorESM1-M'!C40), "Yes", "No")</f>
        <v>Yes</v>
      </c>
      <c r="B41" s="6">
        <v>20073</v>
      </c>
      <c r="C41" s="6" t="s">
        <v>114</v>
      </c>
      <c r="D41" s="7" t="s">
        <v>183</v>
      </c>
      <c r="E41" s="9">
        <f>AVERAGE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-3.02326923087</v>
      </c>
      <c r="F41" s="9">
        <f>AVERAGE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14.716137382939996</v>
      </c>
      <c r="G41" s="20">
        <f>AVERAGE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9.4745067814000006</v>
      </c>
      <c r="H41" s="9">
        <f>AVERAGE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-3.8882692308250002</v>
      </c>
      <c r="I41" s="9">
        <f>AVERAGE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25.635104549100003</v>
      </c>
      <c r="J41" s="20">
        <f>AVERAGE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16.329406462000001</v>
      </c>
      <c r="K41" s="9">
        <f>MIN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-5.2230769229999998</v>
      </c>
      <c r="L41" s="9">
        <f>MIN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-1.4930029010000001</v>
      </c>
      <c r="M41" s="9">
        <f>MIN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-14.38091595</v>
      </c>
      <c r="N41" s="9">
        <f>MIN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-7.423076923</v>
      </c>
      <c r="O41" s="9">
        <f>MIN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2.0673645440000001</v>
      </c>
      <c r="P41" s="9">
        <f>MIN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-30.33348724</v>
      </c>
      <c r="Q41" s="9">
        <f>MAX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-0.42948717949999998</v>
      </c>
      <c r="R41" s="9">
        <f>MAX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33.946674430000002</v>
      </c>
      <c r="S41" s="9">
        <f>MAX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36.369068239999997</v>
      </c>
      <c r="T41" s="9">
        <f>MAX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-0.97051282049999998</v>
      </c>
      <c r="U41" s="9">
        <f>MAX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61.926664049999999</v>
      </c>
      <c r="V41" s="9">
        <f>MAX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56.813799160000002</v>
      </c>
      <c r="W41" s="9">
        <f>STDEV('bcc-csm-1'!$H40,'bcc-csm1-1-m'!$H40,'BNU-ESM'!$H40,CanESM2!$H40,CCSM4!$H40,'CNRM-CM5'!$H40,'CSIRO-Mk3-6-0'!$H40,'GFDL-ESM2M'!$H40,'GFDL-ESM2G'!$H40,'HadGEM2-ES'!$H40,'HadGEM2-CC'!$H40,inmcm4!$H40,'IPSL-CM5A-LR'!$H40,'IPSL-CM5A-MR'!$H40,'IPSL-MC5B-LR'!$H40,MIROC5!$H40,'MIROC-ESM'!$H40,'MIROC-ESM-CHEM'!$H40,'MRI-CGCM3'!$H40,'NorESM1-M'!$H40)</f>
        <v>1.2433280381759091</v>
      </c>
      <c r="X41" s="9">
        <f>STDEV('bcc-csm-1'!$I40,'bcc-csm1-1-m'!$I40,'BNU-ESM'!$I40,CanESM2!$I40,CCSM4!$I40,'CNRM-CM5'!$I40,'CSIRO-Mk3-6-0'!$I40,'GFDL-ESM2M'!$I40,'GFDL-ESM2G'!$I40,'HadGEM2-ES'!$I40,'HadGEM2-CC'!$I40,inmcm4!$I40,'IPSL-CM5A-LR'!$I40,'IPSL-CM5A-MR'!$I40,'IPSL-MC5B-LR'!$I40,MIROC5!$I40,'MIROC-ESM'!$I40,'MIROC-ESM-CHEM'!$I40,'MRI-CGCM3'!$I40,'NorESM1-M'!$I40)</f>
        <v>10.827616340014641</v>
      </c>
      <c r="Y41" s="9">
        <f>STDEV('bcc-csm-1'!$J40,'bcc-csm1-1-m'!$J40,'BNU-ESM'!$J40,CanESM2!$J40,CCSM4!$J40,'CNRM-CM5'!$J40,'CSIRO-Mk3-6-0'!$J40,'GFDL-ESM2M'!$J40,'GFDL-ESM2G'!$J40,'HadGEM2-ES'!$J40,'HadGEM2-CC'!$J40,inmcm4!$J40,'IPSL-CM5A-LR'!$J40,'IPSL-CM5A-MR'!$J40,'IPSL-MC5B-LR'!$J40,MIROC5!$J40,'MIROC-ESM'!$J40,'MIROC-ESM-CHEM'!$J40,'MRI-CGCM3'!$J40,'NorESM1-M'!$J40)</f>
        <v>16.088910232377394</v>
      </c>
      <c r="Z41" s="9">
        <f>STDEV('bcc-csm-1'!$K40,'bcc-csm1-1-m'!$K40,'BNU-ESM'!$K40,CanESM2!$K40,CCSM4!$K40,'CNRM-CM5'!$K40,'CSIRO-Mk3-6-0'!$K40,'GFDL-ESM2M'!$K40,'GFDL-ESM2G'!$K40,'HadGEM2-ES'!$K40,'HadGEM2-CC'!$K40,inmcm4!$K40,'IPSL-CM5A-LR'!$K40,'IPSL-CM5A-MR'!$K40,'IPSL-MC5B-LR'!$K40,MIROC5!$K40,'MIROC-ESM'!$K40,'MIROC-ESM-CHEM'!$K40,'MRI-CGCM3'!$K40,'NorESM1-M'!$K40)</f>
        <v>1.6592645381907309</v>
      </c>
      <c r="AA41" s="9">
        <f>STDEV('bcc-csm-1'!$L40,'bcc-csm1-1-m'!$L40,'BNU-ESM'!$L40,CanESM2!$L40,CCSM4!$L40,'CNRM-CM5'!$L40,'CSIRO-Mk3-6-0'!$L40,'GFDL-ESM2M'!$L40,'GFDL-ESM2G'!$L40,'HadGEM2-ES'!$L40,'HadGEM2-CC'!$L40,inmcm4!$L40,'IPSL-CM5A-LR'!$L40,'IPSL-CM5A-MR'!$L40,'IPSL-MC5B-LR'!$L40,MIROC5!$L40,'MIROC-ESM'!$L40,'MIROC-ESM-CHEM'!$L40,'MRI-CGCM3'!$L40,'NorESM1-M'!$L40)</f>
        <v>16.435048139310133</v>
      </c>
      <c r="AB41" s="9">
        <f>STDEV('bcc-csm-1'!$M40,'bcc-csm1-1-m'!$M40,'BNU-ESM'!$M40,CanESM2!$M40,CCSM4!$M40,'CNRM-CM5'!$M40,'CSIRO-Mk3-6-0'!$M40,'GFDL-ESM2M'!$M40,'GFDL-ESM2G'!$M40,'HadGEM2-ES'!$M40,'HadGEM2-CC'!$M40,inmcm4!$M40,'IPSL-CM5A-LR'!$M40,'IPSL-CM5A-MR'!$M40,'IPSL-MC5B-LR'!$M40,MIROC5!$M40,'MIROC-ESM'!$M40,'MIROC-ESM-CHEM'!$M40,'MRI-CGCM3'!$M40,'NorESM1-M'!$M40)</f>
        <v>25.777422019021902</v>
      </c>
      <c r="AC41" s="9">
        <f t="shared" ref="AC41:AH41" si="96">E41-(3*W41)</f>
        <v>-6.7532533453977273</v>
      </c>
      <c r="AD41" s="9">
        <f t="shared" si="96"/>
        <v>-17.766711637103924</v>
      </c>
      <c r="AE41" s="9">
        <f t="shared" si="96"/>
        <v>-38.79222391573218</v>
      </c>
      <c r="AF41" s="9">
        <f t="shared" si="96"/>
        <v>-8.8660628453971917</v>
      </c>
      <c r="AG41" s="9">
        <f t="shared" si="96"/>
        <v>-23.670039868830397</v>
      </c>
      <c r="AH41" s="9">
        <f t="shared" si="96"/>
        <v>-61.002859595065708</v>
      </c>
      <c r="AI41" s="9">
        <f t="shared" ref="AI41:AN41" si="97">E41+(3*W41)</f>
        <v>0.70671488365772728</v>
      </c>
      <c r="AJ41" s="9">
        <f t="shared" si="97"/>
        <v>47.19898640298392</v>
      </c>
      <c r="AK41" s="9">
        <f t="shared" si="97"/>
        <v>57.741237478532184</v>
      </c>
      <c r="AL41" s="9">
        <f t="shared" si="97"/>
        <v>1.0895243837471922</v>
      </c>
      <c r="AM41" s="9">
        <f t="shared" si="97"/>
        <v>74.940248967030399</v>
      </c>
      <c r="AN41" s="9">
        <f t="shared" si="97"/>
        <v>93.661672519065718</v>
      </c>
      <c r="AO41" s="60">
        <f>AVERAGE('bcc-csm-1'!$E40,'bcc-csm1-1-m'!$E40,'BNU-ESM'!$E40,CanESM2!$E40,CCSM4!$E40,'CNRM-CM5'!$E40,'CSIRO-Mk3-6-0'!$E40,'GFDL-ESM2M'!$E40,'GFDL-ESM2G'!$E40,'HadGEM2-ES'!$E40,'HadGEM2-CC'!$E40,inmcm4!$E40,'IPSL-CM5A-LR'!$E40,'IPSL-CM5A-MR'!$E40,'IPSL-MC5B-LR'!$E40,MIROC5!$E40,'MIROC-ESM'!$E40,'MIROC-ESM-CHEM'!$E40,'MRI-CGCM3'!$E40,'NorESM1-M'!$E40)</f>
        <v>14.230769230499998</v>
      </c>
      <c r="AP41" s="61">
        <f>AVERAGE('bcc-csm-1'!$F40,'bcc-csm1-1-m'!$F40,'BNU-ESM'!$F40,CanESM2!$F40,CCSM4!$F40,'CNRM-CM5'!$F40,'CSIRO-Mk3-6-0'!$F40,'GFDL-ESM2M'!$F40,'GFDL-ESM2G'!$F40,'HadGEM2-ES'!$F40,'HadGEM2-CC'!$F40,inmcm4!$F40,'IPSL-CM5A-LR'!$F40,'IPSL-CM5A-MR'!$F40,'IPSL-MC5B-LR'!$F40,MIROC5!$F40,'MIROC-ESM'!$F40,'MIROC-ESM-CHEM'!$F40,'MRI-CGCM3'!$F40,'NorESM1-M'!$F40)</f>
        <v>18.2857797345</v>
      </c>
      <c r="AQ41" s="9">
        <f>AVERAGE('bcc-csm-1'!$G40,'bcc-csm1-1-m'!$G40,'BNU-ESM'!$G40,CanESM2!$G40,CCSM4!$G40,'CNRM-CM5'!$G40,'CSIRO-Mk3-6-0'!$G40,'GFDL-ESM2M'!$G40,'GFDL-ESM2G'!$G40,'HadGEM2-ES'!$G40,'HadGEM2-CC'!$G40,inmcm4!$G40,'IPSL-CM5A-LR'!$G40,'IPSL-CM5A-MR'!$G40,'IPSL-MC5B-LR'!$G40,MIROC5!$G40,'MIROC-ESM'!$G40,'MIROC-ESM-CHEM'!$G40,'MRI-CGCM3'!$G40,'NorESM1-M'!$G40)</f>
        <v>287.88052778500003</v>
      </c>
      <c r="AR41" s="57">
        <f t="shared" si="82"/>
        <v>-0.2124459459570463</v>
      </c>
      <c r="AS41" s="54">
        <f t="shared" si="83"/>
        <v>0.8047858826153792</v>
      </c>
      <c r="AT41" s="54">
        <f t="shared" si="84"/>
        <v>3.2911245697298142E-2</v>
      </c>
      <c r="AU41" s="57">
        <f t="shared" si="85"/>
        <v>-0.27322972973881793</v>
      </c>
      <c r="AV41" s="54">
        <f t="shared" si="86"/>
        <v>1.4019147622528747</v>
      </c>
      <c r="AW41" s="58">
        <f t="shared" si="87"/>
        <v>5.6722858567896661E-2</v>
      </c>
    </row>
    <row r="42" spans="1:49" ht="12.5" x14ac:dyDescent="0.25">
      <c r="A42" s="6" t="str">
        <f>IF(AND(B42='bcc-csm-1'!C41, B42='bcc-csm1-1-m'!C41,B42='BNU-ESM'!C41, B42=CanESM2!C41, B42=CCSM4!C41, B42='CNRM-CM5'!C41, B42='CSIRO-Mk3-6-0'!C41, B42='GFDL-ESM2M'!C41, B42='GFDL-ESM2G'!C41, B42='HadGEM2-ES'!C41, B42='HadGEM2-CC'!C41, B42=inmcm4!C41, B42='IPSL-CM5A-LR'!C41, B42='IPSL-CM5A-MR'!C41, B42='IPSL-MC5B-LR'!C41, B42=MIROC5!C41, B42='MIROC-ESM'!C41, B42='MIROC-ESM-CHEM'!C41, B42='MRI-CGCM3'!C41, B42='NorESM1-M'!C41), "Yes", "No")</f>
        <v>Yes</v>
      </c>
      <c r="B42" s="6">
        <v>20075</v>
      </c>
      <c r="C42" s="6" t="s">
        <v>115</v>
      </c>
      <c r="D42" s="7" t="s">
        <v>183</v>
      </c>
      <c r="E42" s="9">
        <f>AVERAGE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-4.0684615385700003</v>
      </c>
      <c r="F42" s="9">
        <f>AVERAGE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19.8193796284</v>
      </c>
      <c r="G42" s="20">
        <f>AVERAGE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6.9851301028800012</v>
      </c>
      <c r="H42" s="9">
        <f>AVERAGE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-5.7734615385499994</v>
      </c>
      <c r="I42" s="9">
        <f>AVERAGE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32.945968608000001</v>
      </c>
      <c r="J42" s="20">
        <f>AVERAGE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5.4132894869499992</v>
      </c>
      <c r="K42" s="9">
        <f>MIN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-7.137179487</v>
      </c>
      <c r="L42" s="9">
        <f>MIN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7.7260743630000004</v>
      </c>
      <c r="M42" s="9">
        <f>MIN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-3.901287892</v>
      </c>
      <c r="N42" s="9">
        <f>MIN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-8.3948717950000002</v>
      </c>
      <c r="O42" s="9">
        <f>MIN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10.68264233</v>
      </c>
      <c r="P42" s="9">
        <f>MIN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-20.73902769</v>
      </c>
      <c r="Q42" s="9">
        <f>MAX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-0.80641025639999997</v>
      </c>
      <c r="R42" s="9">
        <f>MAX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33.287968769999999</v>
      </c>
      <c r="S42" s="9">
        <f>MAX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16.96946724</v>
      </c>
      <c r="T42" s="9">
        <f>MAX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-1.8128205129999999</v>
      </c>
      <c r="U42" s="9">
        <f>MAX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59.153905430000002</v>
      </c>
      <c r="V42" s="9">
        <f>MAX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29.757829359999999</v>
      </c>
      <c r="W42" s="9">
        <f>STDEV('bcc-csm-1'!$H41,'bcc-csm1-1-m'!$H41,'BNU-ESM'!$H41,CanESM2!$H41,CCSM4!$H41,'CNRM-CM5'!$H41,'CSIRO-Mk3-6-0'!$H41,'GFDL-ESM2M'!$H41,'GFDL-ESM2G'!$H41,'HadGEM2-ES'!$H41,'HadGEM2-CC'!$H41,inmcm4!$H41,'IPSL-CM5A-LR'!$H41,'IPSL-CM5A-MR'!$H41,'IPSL-MC5B-LR'!$H41,MIROC5!$H41,'MIROC-ESM'!$H41,'MIROC-ESM-CHEM'!$H41,'MRI-CGCM3'!$H41,'NorESM1-M'!$H41)</f>
        <v>1.6482505009406485</v>
      </c>
      <c r="X42" s="9">
        <f>STDEV('bcc-csm-1'!$I41,'bcc-csm1-1-m'!$I41,'BNU-ESM'!$I41,CanESM2!$I41,CCSM4!$I41,'CNRM-CM5'!$I41,'CSIRO-Mk3-6-0'!$I41,'GFDL-ESM2M'!$I41,'GFDL-ESM2G'!$I41,'HadGEM2-ES'!$I41,'HadGEM2-CC'!$I41,inmcm4!$I41,'IPSL-CM5A-LR'!$I41,'IPSL-CM5A-MR'!$I41,'IPSL-MC5B-LR'!$I41,MIROC5!$I41,'MIROC-ESM'!$I41,'MIROC-ESM-CHEM'!$I41,'MRI-CGCM3'!$I41,'NorESM1-M'!$I41)</f>
        <v>8.490120996745393</v>
      </c>
      <c r="Y42" s="9">
        <f>STDEV('bcc-csm-1'!$J41,'bcc-csm1-1-m'!$J41,'BNU-ESM'!$J41,CanESM2!$J41,CCSM4!$J41,'CNRM-CM5'!$J41,'CSIRO-Mk3-6-0'!$J41,'GFDL-ESM2M'!$J41,'GFDL-ESM2G'!$J41,'HadGEM2-ES'!$J41,'HadGEM2-CC'!$J41,inmcm4!$J41,'IPSL-CM5A-LR'!$J41,'IPSL-CM5A-MR'!$J41,'IPSL-MC5B-LR'!$J41,MIROC5!$J41,'MIROC-ESM'!$J41,'MIROC-ESM-CHEM'!$J41,'MRI-CGCM3'!$J41,'NorESM1-M'!$J41)</f>
        <v>6.1542007847471307</v>
      </c>
      <c r="Z42" s="9">
        <f>STDEV('bcc-csm-1'!$K41,'bcc-csm1-1-m'!$K41,'BNU-ESM'!$K41,CanESM2!$K41,CCSM4!$K41,'CNRM-CM5'!$K41,'CSIRO-Mk3-6-0'!$K41,'GFDL-ESM2M'!$K41,'GFDL-ESM2G'!$K41,'HadGEM2-ES'!$K41,'HadGEM2-CC'!$K41,inmcm4!$K41,'IPSL-CM5A-LR'!$K41,'IPSL-CM5A-MR'!$K41,'IPSL-MC5B-LR'!$K41,MIROC5!$K41,'MIROC-ESM'!$K41,'MIROC-ESM-CHEM'!$K41,'MRI-CGCM3'!$K41,'NorESM1-M'!$K41)</f>
        <v>1.8802827400038411</v>
      </c>
      <c r="AA42" s="9">
        <f>STDEV('bcc-csm-1'!$L41,'bcc-csm1-1-m'!$L41,'BNU-ESM'!$L41,CanESM2!$L41,CCSM4!$L41,'CNRM-CM5'!$L41,'CSIRO-Mk3-6-0'!$L41,'GFDL-ESM2M'!$L41,'GFDL-ESM2G'!$L41,'HadGEM2-ES'!$L41,'HadGEM2-CC'!$L41,inmcm4!$L41,'IPSL-CM5A-LR'!$L41,'IPSL-CM5A-MR'!$L41,'IPSL-MC5B-LR'!$L41,MIROC5!$L41,'MIROC-ESM'!$L41,'MIROC-ESM-CHEM'!$L41,'MRI-CGCM3'!$L41,'NorESM1-M'!$L41)</f>
        <v>14.028783871074673</v>
      </c>
      <c r="AB42" s="9">
        <f>STDEV('bcc-csm-1'!$M41,'bcc-csm1-1-m'!$M41,'BNU-ESM'!$M41,CanESM2!$M41,CCSM4!$M41,'CNRM-CM5'!$M41,'CSIRO-Mk3-6-0'!$M41,'GFDL-ESM2M'!$M41,'GFDL-ESM2G'!$M41,'HadGEM2-ES'!$M41,'HadGEM2-CC'!$M41,inmcm4!$M41,'IPSL-CM5A-LR'!$M41,'IPSL-CM5A-MR'!$M41,'IPSL-MC5B-LR'!$M41,MIROC5!$M41,'MIROC-ESM'!$M41,'MIROC-ESM-CHEM'!$M41,'MRI-CGCM3'!$M41,'NorESM1-M'!$M41)</f>
        <v>15.361291249157748</v>
      </c>
      <c r="AC42" s="9">
        <f t="shared" ref="AC42:AH42" si="98">E42-(3*W42)</f>
        <v>-9.0132130413919462</v>
      </c>
      <c r="AD42" s="9">
        <f t="shared" si="98"/>
        <v>-5.6509833618361789</v>
      </c>
      <c r="AE42" s="9">
        <f t="shared" si="98"/>
        <v>-11.477472251361389</v>
      </c>
      <c r="AF42" s="9">
        <f t="shared" si="98"/>
        <v>-11.414309758561522</v>
      </c>
      <c r="AG42" s="9">
        <f t="shared" si="98"/>
        <v>-9.1403830052240167</v>
      </c>
      <c r="AH42" s="9">
        <f t="shared" si="98"/>
        <v>-40.670584260523249</v>
      </c>
      <c r="AI42" s="9">
        <f t="shared" ref="AI42:AN42" si="99">E42+(3*W42)</f>
        <v>0.87628996425194572</v>
      </c>
      <c r="AJ42" s="9">
        <f t="shared" si="99"/>
        <v>45.289742618636183</v>
      </c>
      <c r="AK42" s="9">
        <f t="shared" si="99"/>
        <v>25.44773245712139</v>
      </c>
      <c r="AL42" s="9">
        <f t="shared" si="99"/>
        <v>-0.13261331853847569</v>
      </c>
      <c r="AM42" s="9">
        <f t="shared" si="99"/>
        <v>75.032320221224012</v>
      </c>
      <c r="AN42" s="9">
        <f t="shared" si="99"/>
        <v>51.497163234423248</v>
      </c>
      <c r="AO42" s="60">
        <f>AVERAGE('bcc-csm-1'!$E41,'bcc-csm1-1-m'!$E41,'BNU-ESM'!$E41,CanESM2!$E41,CCSM4!$E41,'CNRM-CM5'!$E41,'CSIRO-Mk3-6-0'!$E41,'GFDL-ESM2M'!$E41,'GFDL-ESM2G'!$E41,'HadGEM2-ES'!$E41,'HadGEM2-CC'!$E41,inmcm4!$E41,'IPSL-CM5A-LR'!$E41,'IPSL-CM5A-MR'!$E41,'IPSL-MC5B-LR'!$E41,MIROC5!$E41,'MIROC-ESM'!$E41,'MIROC-ESM-CHEM'!$E41,'MRI-CGCM3'!$E41,'NorESM1-M'!$E41)</f>
        <v>28.488461537999996</v>
      </c>
      <c r="AP42" s="61">
        <f>AVERAGE('bcc-csm-1'!$F41,'bcc-csm1-1-m'!$F41,'BNU-ESM'!$F41,CanESM2!$F41,CCSM4!$F41,'CNRM-CM5'!$F41,'CSIRO-Mk3-6-0'!$F41,'GFDL-ESM2M'!$F41,'GFDL-ESM2G'!$F41,'HadGEM2-ES'!$F41,'HadGEM2-CC'!$F41,inmcm4!$F41,'IPSL-CM5A-LR'!$F41,'IPSL-CM5A-MR'!$F41,'IPSL-MC5B-LR'!$F41,MIROC5!$F41,'MIROC-ESM'!$F41,'MIROC-ESM-CHEM'!$F41,'MRI-CGCM3'!$F41,'NorESM1-M'!$F41)</f>
        <v>34.670218231000014</v>
      </c>
      <c r="AQ42" s="9">
        <f>AVERAGE('bcc-csm-1'!$G41,'bcc-csm1-1-m'!$G41,'BNU-ESM'!$G41,CanESM2!$G41,CCSM4!$G41,'CNRM-CM5'!$G41,'CSIRO-Mk3-6-0'!$G41,'GFDL-ESM2M'!$G41,'GFDL-ESM2G'!$G41,'HadGEM2-ES'!$G41,'HadGEM2-CC'!$G41,inmcm4!$G41,'IPSL-CM5A-LR'!$G41,'IPSL-CM5A-MR'!$G41,'IPSL-MC5B-LR'!$G41,MIROC5!$G41,'MIROC-ESM'!$G41,'MIROC-ESM-CHEM'!$G41,'MRI-CGCM3'!$G41,'NorESM1-M'!$G41)</f>
        <v>118.23055067500002</v>
      </c>
      <c r="AR42" s="57">
        <f t="shared" si="82"/>
        <v>-0.14281085460312373</v>
      </c>
      <c r="AS42" s="54">
        <f t="shared" si="83"/>
        <v>0.57165430850039212</v>
      </c>
      <c r="AT42" s="54">
        <f t="shared" si="84"/>
        <v>5.908058503492207E-2</v>
      </c>
      <c r="AU42" s="57">
        <f t="shared" si="85"/>
        <v>-0.20265964628693389</v>
      </c>
      <c r="AV42" s="54">
        <f t="shared" si="86"/>
        <v>0.95026712518762591</v>
      </c>
      <c r="AW42" s="58">
        <f t="shared" si="87"/>
        <v>4.5785877305354085E-2</v>
      </c>
    </row>
    <row r="43" spans="1:49" ht="12.5" x14ac:dyDescent="0.25">
      <c r="A43" s="6" t="str">
        <f>IF(AND(B43='bcc-csm-1'!C42, B43='bcc-csm1-1-m'!C42,B43='BNU-ESM'!C42, B43=CanESM2!C42, B43=CCSM4!C42, B43='CNRM-CM5'!C42, B43='CSIRO-Mk3-6-0'!C42, B43='GFDL-ESM2M'!C42, B43='GFDL-ESM2G'!C42, B43='HadGEM2-ES'!C42, B43='HadGEM2-CC'!C42, B43=inmcm4!C42, B43='IPSL-CM5A-LR'!C42, B43='IPSL-CM5A-MR'!C42, B43='IPSL-MC5B-LR'!C42, B43=MIROC5!C42, B43='MIROC-ESM'!C42, B43='MIROC-ESM-CHEM'!C42, B43='MRI-CGCM3'!C42, B43='NorESM1-M'!C42), "Yes", "No")</f>
        <v>Yes</v>
      </c>
      <c r="B43" s="6">
        <v>20077</v>
      </c>
      <c r="C43" s="6" t="s">
        <v>116</v>
      </c>
      <c r="D43" s="7" t="s">
        <v>183</v>
      </c>
      <c r="E43" s="9">
        <f>AVERAGE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-2.7923076923450001</v>
      </c>
      <c r="F43" s="9">
        <f>AVERAGE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21.657084355750001</v>
      </c>
      <c r="G43" s="20">
        <f>AVERAGE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10.000641086730001</v>
      </c>
      <c r="H43" s="9">
        <f>AVERAGE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-3.5098076923500003</v>
      </c>
      <c r="I43" s="9">
        <f>AVERAGE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36.485229660050003</v>
      </c>
      <c r="J43" s="20">
        <f>AVERAGE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14.746136842299999</v>
      </c>
      <c r="K43" s="9">
        <f>MIN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-4.6500000000000004</v>
      </c>
      <c r="L43" s="9">
        <f>MIN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1.234288509</v>
      </c>
      <c r="M43" s="9">
        <f>MIN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-7.6901595949999999</v>
      </c>
      <c r="N43" s="9">
        <f>MIN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-5.95</v>
      </c>
      <c r="O43" s="9">
        <f>MIN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3.7498498210000002</v>
      </c>
      <c r="P43" s="9">
        <f>MIN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-44.332235920000002</v>
      </c>
      <c r="Q43" s="9">
        <f>MAX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-0.41153846150000001</v>
      </c>
      <c r="R43" s="9">
        <f>MAX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38.986806940000001</v>
      </c>
      <c r="S43" s="9">
        <f>MAX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36.800643700000002</v>
      </c>
      <c r="T43" s="9">
        <f>MAX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-1.115384615</v>
      </c>
      <c r="U43" s="9">
        <f>MAX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70.964217250000004</v>
      </c>
      <c r="V43" s="9">
        <f>MAX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61.440869710000001</v>
      </c>
      <c r="W43" s="9">
        <f>STDEV('bcc-csm-1'!$H42,'bcc-csm1-1-m'!$H42,'BNU-ESM'!$H42,CanESM2!$H42,CCSM4!$H42,'CNRM-CM5'!$H42,'CSIRO-Mk3-6-0'!$H42,'GFDL-ESM2M'!$H42,'GFDL-ESM2G'!$H42,'HadGEM2-ES'!$H42,'HadGEM2-CC'!$H42,inmcm4!$H42,'IPSL-CM5A-LR'!$H42,'IPSL-CM5A-MR'!$H42,'IPSL-MC5B-LR'!$H42,MIROC5!$H42,'MIROC-ESM'!$H42,'MIROC-ESM-CHEM'!$H42,'MRI-CGCM3'!$H42,'NorESM1-M'!$H42)</f>
        <v>1.2046677702844844</v>
      </c>
      <c r="X43" s="9">
        <f>STDEV('bcc-csm-1'!$I42,'bcc-csm1-1-m'!$I42,'BNU-ESM'!$I42,CanESM2!$I42,CCSM4!$I42,'CNRM-CM5'!$I42,'CSIRO-Mk3-6-0'!$I42,'GFDL-ESM2M'!$I42,'GFDL-ESM2G'!$I42,'HadGEM2-ES'!$I42,'HadGEM2-CC'!$I42,inmcm4!$I42,'IPSL-CM5A-LR'!$I42,'IPSL-CM5A-MR'!$I42,'IPSL-MC5B-LR'!$I42,MIROC5!$I42,'MIROC-ESM'!$I42,'MIROC-ESM-CHEM'!$I42,'MRI-CGCM3'!$I42,'NorESM1-M'!$I42)</f>
        <v>11.95208906772115</v>
      </c>
      <c r="Y43" s="9">
        <f>STDEV('bcc-csm-1'!$J42,'bcc-csm1-1-m'!$J42,'BNU-ESM'!$J42,CanESM2!$J42,CCSM4!$J42,'CNRM-CM5'!$J42,'CSIRO-Mk3-6-0'!$J42,'GFDL-ESM2M'!$J42,'GFDL-ESM2G'!$J42,'HadGEM2-ES'!$J42,'HadGEM2-CC'!$J42,inmcm4!$J42,'IPSL-CM5A-LR'!$J42,'IPSL-CM5A-MR'!$J42,'IPSL-MC5B-LR'!$J42,MIROC5!$J42,'MIROC-ESM'!$J42,'MIROC-ESM-CHEM'!$J42,'MRI-CGCM3'!$J42,'NorESM1-M'!$J42)</f>
        <v>13.210390885232655</v>
      </c>
      <c r="Z43" s="9">
        <f>STDEV('bcc-csm-1'!$K42,'bcc-csm1-1-m'!$K42,'BNU-ESM'!$K42,CanESM2!$K42,CCSM4!$K42,'CNRM-CM5'!$K42,'CSIRO-Mk3-6-0'!$K42,'GFDL-ESM2M'!$K42,'GFDL-ESM2G'!$K42,'HadGEM2-ES'!$K42,'HadGEM2-CC'!$K42,inmcm4!$K42,'IPSL-CM5A-LR'!$K42,'IPSL-CM5A-MR'!$K42,'IPSL-MC5B-LR'!$K42,MIROC5!$K42,'MIROC-ESM'!$K42,'MIROC-ESM-CHEM'!$K42,'MRI-CGCM3'!$K42,'NorESM1-M'!$K42)</f>
        <v>1.2294386838701643</v>
      </c>
      <c r="AA43" s="9">
        <f>STDEV('bcc-csm-1'!$L42,'bcc-csm1-1-m'!$L42,'BNU-ESM'!$L42,CanESM2!$L42,CCSM4!$L42,'CNRM-CM5'!$L42,'CSIRO-Mk3-6-0'!$L42,'GFDL-ESM2M'!$L42,'GFDL-ESM2G'!$L42,'HadGEM2-ES'!$L42,'HadGEM2-CC'!$L42,inmcm4!$L42,'IPSL-CM5A-LR'!$L42,'IPSL-CM5A-MR'!$L42,'IPSL-MC5B-LR'!$L42,MIROC5!$L42,'MIROC-ESM'!$L42,'MIROC-ESM-CHEM'!$L42,'MRI-CGCM3'!$L42,'NorESM1-M'!$L42)</f>
        <v>18.797142661341177</v>
      </c>
      <c r="AB43" s="9">
        <f>STDEV('bcc-csm-1'!$M42,'bcc-csm1-1-m'!$M42,'BNU-ESM'!$M42,CanESM2!$M42,CCSM4!$M42,'CNRM-CM5'!$M42,'CSIRO-Mk3-6-0'!$M42,'GFDL-ESM2M'!$M42,'GFDL-ESM2G'!$M42,'HadGEM2-ES'!$M42,'HadGEM2-CC'!$M42,inmcm4!$M42,'IPSL-CM5A-LR'!$M42,'IPSL-CM5A-MR'!$M42,'IPSL-MC5B-LR'!$M42,MIROC5!$M42,'MIROC-ESM'!$M42,'MIROC-ESM-CHEM'!$M42,'MRI-CGCM3'!$M42,'NorESM1-M'!$M42)</f>
        <v>29.219087567306158</v>
      </c>
      <c r="AC43" s="9">
        <f t="shared" ref="AC43:AH43" si="100">E43-(3*W43)</f>
        <v>-6.4063110031984536</v>
      </c>
      <c r="AD43" s="9">
        <f t="shared" si="100"/>
        <v>-14.199182847413454</v>
      </c>
      <c r="AE43" s="9">
        <f t="shared" si="100"/>
        <v>-29.630531568967967</v>
      </c>
      <c r="AF43" s="9">
        <f t="shared" si="100"/>
        <v>-7.1981237439604939</v>
      </c>
      <c r="AG43" s="9">
        <f t="shared" si="100"/>
        <v>-19.906198323973527</v>
      </c>
      <c r="AH43" s="9">
        <f t="shared" si="100"/>
        <v>-72.911125859618465</v>
      </c>
      <c r="AI43" s="9">
        <f t="shared" ref="AI43:AN43" si="101">E43+(3*W43)</f>
        <v>0.82169561850845296</v>
      </c>
      <c r="AJ43" s="9">
        <f t="shared" si="101"/>
        <v>57.513351558913456</v>
      </c>
      <c r="AK43" s="9">
        <f t="shared" si="101"/>
        <v>49.631813742427966</v>
      </c>
      <c r="AL43" s="9">
        <f t="shared" si="101"/>
        <v>0.1785083592604928</v>
      </c>
      <c r="AM43" s="9">
        <f t="shared" si="101"/>
        <v>92.876657644073532</v>
      </c>
      <c r="AN43" s="9">
        <f t="shared" si="101"/>
        <v>102.40339954421847</v>
      </c>
      <c r="AO43" s="60">
        <f>AVERAGE('bcc-csm-1'!$E42,'bcc-csm1-1-m'!$E42,'BNU-ESM'!$E42,CanESM2!$E42,CCSM4!$E42,'CNRM-CM5'!$E42,'CSIRO-Mk3-6-0'!$E42,'GFDL-ESM2M'!$E42,'GFDL-ESM2G'!$E42,'HadGEM2-ES'!$E42,'HadGEM2-CC'!$E42,inmcm4!$E42,'IPSL-CM5A-LR'!$E42,'IPSL-CM5A-MR'!$E42,'IPSL-MC5B-LR'!$E42,MIROC5!$E42,'MIROC-ESM'!$E42,'MIROC-ESM-CHEM'!$E42,'MRI-CGCM3'!$E42,'NorESM1-M'!$E42)</f>
        <v>12.242307692999997</v>
      </c>
      <c r="AP43" s="61">
        <f>AVERAGE('bcc-csm-1'!$F42,'bcc-csm1-1-m'!$F42,'BNU-ESM'!$F42,CanESM2!$F42,CCSM4!$F42,'CNRM-CM5'!$F42,'CSIRO-Mk3-6-0'!$F42,'GFDL-ESM2M'!$F42,'GFDL-ESM2G'!$F42,'HadGEM2-ES'!$F42,'HadGEM2-CC'!$F42,inmcm4!$F42,'IPSL-CM5A-LR'!$F42,'IPSL-CM5A-MR'!$F42,'IPSL-MC5B-LR'!$F42,MIROC5!$F42,'MIROC-ESM'!$F42,'MIROC-ESM-CHEM'!$F42,'MRI-CGCM3'!$F42,'NorESM1-M'!$F42)</f>
        <v>42.698080780999994</v>
      </c>
      <c r="AQ43" s="9">
        <f>AVERAGE('bcc-csm-1'!$G42,'bcc-csm1-1-m'!$G42,'BNU-ESM'!$G42,CanESM2!$G42,CCSM4!$G42,'CNRM-CM5'!$G42,'CSIRO-Mk3-6-0'!$G42,'GFDL-ESM2M'!$G42,'GFDL-ESM2G'!$G42,'HadGEM2-ES'!$G42,'HadGEM2-CC'!$G42,inmcm4!$G42,'IPSL-CM5A-LR'!$G42,'IPSL-CM5A-MR'!$G42,'IPSL-MC5B-LR'!$G42,MIROC5!$G42,'MIROC-ESM'!$G42,'MIROC-ESM-CHEM'!$G42,'MRI-CGCM3'!$G42,'NorESM1-M'!$G42)</f>
        <v>254.88568661999997</v>
      </c>
      <c r="AR43" s="57">
        <f t="shared" si="82"/>
        <v>-0.22808671064047897</v>
      </c>
      <c r="AS43" s="54">
        <f t="shared" si="83"/>
        <v>0.50721446865094411</v>
      </c>
      <c r="AT43" s="54">
        <f t="shared" si="84"/>
        <v>3.9235789264383453E-2</v>
      </c>
      <c r="AU43" s="57">
        <f t="shared" si="85"/>
        <v>-0.286694941865974</v>
      </c>
      <c r="AV43" s="54">
        <f t="shared" si="86"/>
        <v>0.85449343372560627</v>
      </c>
      <c r="AW43" s="58">
        <f t="shared" si="87"/>
        <v>5.7853922822604355E-2</v>
      </c>
    </row>
    <row r="44" spans="1:49" ht="12.5" x14ac:dyDescent="0.25">
      <c r="A44" s="6" t="str">
        <f>IF(AND(B44='bcc-csm-1'!C43, B44='bcc-csm1-1-m'!C43,B44='BNU-ESM'!C43, B44=CanESM2!C43, B44=CCSM4!C43, B44='CNRM-CM5'!C43, B44='CSIRO-Mk3-6-0'!C43, B44='GFDL-ESM2M'!C43, B44='GFDL-ESM2G'!C43, B44='HadGEM2-ES'!C43, B44='HadGEM2-CC'!C43, B44=inmcm4!C43, B44='IPSL-CM5A-LR'!C43, B44='IPSL-CM5A-MR'!C43, B44='IPSL-MC5B-LR'!C43, B44=MIROC5!C43, B44='MIROC-ESM'!C43, B44='MIROC-ESM-CHEM'!C43, B44='MRI-CGCM3'!C43, B44='NorESM1-M'!C43), "Yes", "No")</f>
        <v>Yes</v>
      </c>
      <c r="B44" s="6">
        <v>20079</v>
      </c>
      <c r="C44" s="6" t="s">
        <v>117</v>
      </c>
      <c r="D44" s="7" t="s">
        <v>183</v>
      </c>
      <c r="E44" s="9">
        <f>AVERAGE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-2.8900000000150001</v>
      </c>
      <c r="F44" s="9">
        <f>AVERAGE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15.628330984775001</v>
      </c>
      <c r="G44" s="20">
        <f>AVERAGE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11.685375295225004</v>
      </c>
      <c r="H44" s="9">
        <f>AVERAGE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-3.7324999999999995</v>
      </c>
      <c r="I44" s="9">
        <f>AVERAGE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26.857697037945996</v>
      </c>
      <c r="J44" s="20">
        <f>AVERAGE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14.320535061099999</v>
      </c>
      <c r="K44" s="9">
        <f>MIN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-4.9051282049999996</v>
      </c>
      <c r="L44" s="9">
        <f>MIN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-2.6144901740000002</v>
      </c>
      <c r="M44" s="9">
        <f>MIN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-12.8578384</v>
      </c>
      <c r="N44" s="9">
        <f>MIN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-7.0666666669999998</v>
      </c>
      <c r="O44" s="9">
        <f>MIN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-2.715035708E-2</v>
      </c>
      <c r="P44" s="9">
        <f>MIN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-25.648599359999999</v>
      </c>
      <c r="Q44" s="9">
        <f>MAX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-0.46538461539999998</v>
      </c>
      <c r="R44" s="9">
        <f>MAX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29.40021642</v>
      </c>
      <c r="S44" s="9">
        <f>MAX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48.326060130000002</v>
      </c>
      <c r="T44" s="9">
        <f>MAX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-1.8833333329999999</v>
      </c>
      <c r="U44" s="9">
        <f>MAX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59.094812920000003</v>
      </c>
      <c r="V44" s="9">
        <f>MAX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59.089987540000003</v>
      </c>
      <c r="W44" s="9">
        <f>STDEV('bcc-csm-1'!$H43,'bcc-csm1-1-m'!$H43,'BNU-ESM'!$H43,CanESM2!$H43,CCSM4!$H43,'CNRM-CM5'!$H43,'CSIRO-Mk3-6-0'!$H43,'GFDL-ESM2M'!$H43,'GFDL-ESM2G'!$H43,'HadGEM2-ES'!$H43,'HadGEM2-CC'!$H43,inmcm4!$H43,'IPSL-CM5A-LR'!$H43,'IPSL-CM5A-MR'!$H43,'IPSL-MC5B-LR'!$H43,MIROC5!$H43,'MIROC-ESM'!$H43,'MIROC-ESM-CHEM'!$H43,'MRI-CGCM3'!$H43,'NorESM1-M'!$H43)</f>
        <v>1.2648645986124913</v>
      </c>
      <c r="X44" s="9">
        <f>STDEV('bcc-csm-1'!$I43,'bcc-csm1-1-m'!$I43,'BNU-ESM'!$I43,CanESM2!$I43,CCSM4!$I43,'CNRM-CM5'!$I43,'CSIRO-Mk3-6-0'!$I43,'GFDL-ESM2M'!$I43,'GFDL-ESM2G'!$I43,'HadGEM2-ES'!$I43,'HadGEM2-CC'!$I43,inmcm4!$I43,'IPSL-CM5A-LR'!$I43,'IPSL-CM5A-MR'!$I43,'IPSL-MC5B-LR'!$I43,MIROC5!$I43,'MIROC-ESM'!$I43,'MIROC-ESM-CHEM'!$I43,'MRI-CGCM3'!$I43,'NorESM1-M'!$I43)</f>
        <v>10.388604849856375</v>
      </c>
      <c r="Y44" s="9">
        <f>STDEV('bcc-csm-1'!$J43,'bcc-csm1-1-m'!$J43,'BNU-ESM'!$J43,CanESM2!$J43,CCSM4!$J43,'CNRM-CM5'!$J43,'CSIRO-Mk3-6-0'!$J43,'GFDL-ESM2M'!$J43,'GFDL-ESM2G'!$J43,'HadGEM2-ES'!$J43,'HadGEM2-CC'!$J43,inmcm4!$J43,'IPSL-CM5A-LR'!$J43,'IPSL-CM5A-MR'!$J43,'IPSL-MC5B-LR'!$J43,MIROC5!$J43,'MIROC-ESM'!$J43,'MIROC-ESM-CHEM'!$J43,'MRI-CGCM3'!$J43,'NorESM1-M'!$J43)</f>
        <v>16.156990407501496</v>
      </c>
      <c r="Z44" s="9">
        <f>STDEV('bcc-csm-1'!$K43,'bcc-csm1-1-m'!$K43,'BNU-ESM'!$K43,CanESM2!$K43,CCSM4!$K43,'CNRM-CM5'!$K43,'CSIRO-Mk3-6-0'!$K43,'GFDL-ESM2M'!$K43,'GFDL-ESM2G'!$K43,'HadGEM2-ES'!$K43,'HadGEM2-CC'!$K43,inmcm4!$K43,'IPSL-CM5A-LR'!$K43,'IPSL-CM5A-MR'!$K43,'IPSL-MC5B-LR'!$K43,MIROC5!$K43,'MIROC-ESM'!$K43,'MIROC-ESM-CHEM'!$K43,'MRI-CGCM3'!$K43,'NorESM1-M'!$K43)</f>
        <v>1.3546140087363074</v>
      </c>
      <c r="AA44" s="9">
        <f>STDEV('bcc-csm-1'!$L43,'bcc-csm1-1-m'!$L43,'BNU-ESM'!$L43,CanESM2!$L43,CCSM4!$L43,'CNRM-CM5'!$L43,'CSIRO-Mk3-6-0'!$L43,'GFDL-ESM2M'!$L43,'GFDL-ESM2G'!$L43,'HadGEM2-ES'!$L43,'HadGEM2-CC'!$L43,inmcm4!$L43,'IPSL-CM5A-LR'!$L43,'IPSL-CM5A-MR'!$L43,'IPSL-MC5B-LR'!$L43,MIROC5!$L43,'MIROC-ESM'!$L43,'MIROC-ESM-CHEM'!$L43,'MRI-CGCM3'!$L43,'NorESM1-M'!$L43)</f>
        <v>15.804857453773216</v>
      </c>
      <c r="AB44" s="9">
        <f>STDEV('bcc-csm-1'!$M43,'bcc-csm1-1-m'!$M43,'BNU-ESM'!$M43,CanESM2!$M43,CCSM4!$M43,'CNRM-CM5'!$M43,'CSIRO-Mk3-6-0'!$M43,'GFDL-ESM2M'!$M43,'GFDL-ESM2G'!$M43,'HadGEM2-ES'!$M43,'HadGEM2-CC'!$M43,inmcm4!$M43,'IPSL-CM5A-LR'!$M43,'IPSL-CM5A-MR'!$M43,'IPSL-MC5B-LR'!$M43,MIROC5!$M43,'MIROC-ESM'!$M43,'MIROC-ESM-CHEM'!$M43,'MRI-CGCM3'!$M43,'NorESM1-M'!$M43)</f>
        <v>26.142051512006482</v>
      </c>
      <c r="AC44" s="9">
        <f t="shared" ref="AC44:AH44" si="102">E44-(3*W44)</f>
        <v>-6.6845937958524742</v>
      </c>
      <c r="AD44" s="9">
        <f t="shared" si="102"/>
        <v>-15.537483564794123</v>
      </c>
      <c r="AE44" s="9">
        <f t="shared" si="102"/>
        <v>-36.785595927279488</v>
      </c>
      <c r="AF44" s="9">
        <f t="shared" si="102"/>
        <v>-7.7963420262089222</v>
      </c>
      <c r="AG44" s="9">
        <f t="shared" si="102"/>
        <v>-20.556875323373653</v>
      </c>
      <c r="AH44" s="9">
        <f t="shared" si="102"/>
        <v>-64.10561947491945</v>
      </c>
      <c r="AI44" s="9">
        <f t="shared" ref="AI44:AN44" si="103">E44+(3*W44)</f>
        <v>0.9045937958224739</v>
      </c>
      <c r="AJ44" s="9">
        <f t="shared" si="103"/>
        <v>46.794145534344125</v>
      </c>
      <c r="AK44" s="9">
        <f t="shared" si="103"/>
        <v>60.156346517729489</v>
      </c>
      <c r="AL44" s="9">
        <f t="shared" si="103"/>
        <v>0.33134202620892284</v>
      </c>
      <c r="AM44" s="9">
        <f t="shared" si="103"/>
        <v>74.272269399265639</v>
      </c>
      <c r="AN44" s="9">
        <f t="shared" si="103"/>
        <v>92.746689597119456</v>
      </c>
      <c r="AO44" s="60">
        <f>AVERAGE('bcc-csm-1'!$E43,'bcc-csm1-1-m'!$E43,'BNU-ESM'!$E43,CanESM2!$E43,CCSM4!$E43,'CNRM-CM5'!$E43,'CSIRO-Mk3-6-0'!$E43,'GFDL-ESM2M'!$E43,'GFDL-ESM2G'!$E43,'HadGEM2-ES'!$E43,'HadGEM2-CC'!$E43,inmcm4!$E43,'IPSL-CM5A-LR'!$E43,'IPSL-CM5A-MR'!$E43,'IPSL-MC5B-LR'!$E43,MIROC5!$E43,'MIROC-ESM'!$E43,'MIROC-ESM-CHEM'!$E43,'MRI-CGCM3'!$E43,'NorESM1-M'!$E43)</f>
        <v>14.050000000500001</v>
      </c>
      <c r="AP44" s="61">
        <f>AVERAGE('bcc-csm-1'!$F43,'bcc-csm1-1-m'!$F43,'BNU-ESM'!$F43,CanESM2!$F43,CCSM4!$F43,'CNRM-CM5'!$F43,'CSIRO-Mk3-6-0'!$F43,'GFDL-ESM2M'!$F43,'GFDL-ESM2G'!$F43,'HadGEM2-ES'!$F43,'HadGEM2-CC'!$F43,inmcm4!$F43,'IPSL-CM5A-LR'!$F43,'IPSL-CM5A-MR'!$F43,'IPSL-MC5B-LR'!$F43,MIROC5!$F43,'MIROC-ESM'!$F43,'MIROC-ESM-CHEM'!$F43,'MRI-CGCM3'!$F43,'NorESM1-M'!$F43)</f>
        <v>25.099413324</v>
      </c>
      <c r="AQ44" s="9">
        <f>AVERAGE('bcc-csm-1'!$G43,'bcc-csm1-1-m'!$G43,'BNU-ESM'!$G43,CanESM2!$G43,CCSM4!$G43,'CNRM-CM5'!$G43,'CSIRO-Mk3-6-0'!$G43,'GFDL-ESM2M'!$G43,'GFDL-ESM2G'!$G43,'HadGEM2-ES'!$G43,'HadGEM2-CC'!$G43,inmcm4!$G43,'IPSL-CM5A-LR'!$G43,'IPSL-CM5A-MR'!$G43,'IPSL-MC5B-LR'!$G43,MIROC5!$G43,'MIROC-ESM'!$G43,'MIROC-ESM-CHEM'!$G43,'MRI-CGCM3'!$G43,'NorESM1-M'!$G43)</f>
        <v>256.35614041999997</v>
      </c>
      <c r="AR44" s="57">
        <f t="shared" si="82"/>
        <v>-0.20569395017168349</v>
      </c>
      <c r="AS44" s="54">
        <f t="shared" si="83"/>
        <v>0.62265722242325194</v>
      </c>
      <c r="AT44" s="54">
        <f t="shared" si="84"/>
        <v>4.5582583963389059E-2</v>
      </c>
      <c r="AU44" s="57">
        <f t="shared" si="85"/>
        <v>-0.26565836297986978</v>
      </c>
      <c r="AV44" s="54">
        <f t="shared" si="86"/>
        <v>1.070052781363807</v>
      </c>
      <c r="AW44" s="58">
        <f t="shared" si="87"/>
        <v>5.5861876519275148E-2</v>
      </c>
    </row>
    <row r="45" spans="1:49" ht="12.5" x14ac:dyDescent="0.25">
      <c r="A45" s="6" t="str">
        <f>IF(AND(B45='bcc-csm-1'!C44, B45='bcc-csm1-1-m'!C44,B45='BNU-ESM'!C44, B45=CanESM2!C44, B45=CCSM4!C44, B45='CNRM-CM5'!C44, B45='CSIRO-Mk3-6-0'!C44, B45='GFDL-ESM2M'!C44, B45='GFDL-ESM2G'!C44, B45='HadGEM2-ES'!C44, B45='HadGEM2-CC'!C44, B45=inmcm4!C44, B45='IPSL-CM5A-LR'!C44, B45='IPSL-CM5A-MR'!C44, B45='IPSL-MC5B-LR'!C44, B45=MIROC5!C44, B45='MIROC-ESM'!C44, B45='MIROC-ESM-CHEM'!C44, B45='MRI-CGCM3'!C44, B45='NorESM1-M'!C44), "Yes", "No")</f>
        <v>Yes</v>
      </c>
      <c r="B45" s="6">
        <v>20081</v>
      </c>
      <c r="C45" s="6" t="s">
        <v>118</v>
      </c>
      <c r="D45" s="7" t="s">
        <v>183</v>
      </c>
      <c r="E45" s="9">
        <f>AVERAGE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-3.6397435898199992</v>
      </c>
      <c r="F45" s="9">
        <f>AVERAGE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20.939015755599993</v>
      </c>
      <c r="G45" s="20">
        <f>AVERAGE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8.8865292682400003</v>
      </c>
      <c r="H45" s="9">
        <f>AVERAGE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-5.287243589800001</v>
      </c>
      <c r="I45" s="9">
        <f>AVERAGE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34.554888908200006</v>
      </c>
      <c r="J45" s="20">
        <f>AVERAGE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5.6192303511814981</v>
      </c>
      <c r="K45" s="9">
        <f>MIN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-6.4269230769999997</v>
      </c>
      <c r="L45" s="9">
        <f>MIN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5.7149122380000001</v>
      </c>
      <c r="M45" s="9">
        <f>MIN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-3.9379396679999998</v>
      </c>
      <c r="N45" s="9">
        <f>MIN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-8.0269230769999993</v>
      </c>
      <c r="O45" s="9">
        <f>MIN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9.8506032040000004</v>
      </c>
      <c r="P45" s="9">
        <f>MIN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-29.817585489999999</v>
      </c>
      <c r="Q45" s="9">
        <f>MAX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-0.458974359</v>
      </c>
      <c r="R45" s="9">
        <f>MAX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35.161617149999998</v>
      </c>
      <c r="S45" s="9">
        <f>MAX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17.89841285</v>
      </c>
      <c r="T45" s="9">
        <f>MAX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-1.4179487180000001</v>
      </c>
      <c r="U45" s="9">
        <f>MAX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63.624174570000001</v>
      </c>
      <c r="V45" s="9">
        <f>MAX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35.423464359999997</v>
      </c>
      <c r="W45" s="9">
        <f>STDEV('bcc-csm-1'!$H44,'bcc-csm1-1-m'!$H44,'BNU-ESM'!$H44,CanESM2!$H44,CCSM4!$H44,'CNRM-CM5'!$H44,'CSIRO-Mk3-6-0'!$H44,'GFDL-ESM2M'!$H44,'GFDL-ESM2G'!$H44,'HadGEM2-ES'!$H44,'HadGEM2-CC'!$H44,inmcm4!$H44,'IPSL-CM5A-LR'!$H44,'IPSL-CM5A-MR'!$H44,'IPSL-MC5B-LR'!$H44,MIROC5!$H44,'MIROC-ESM'!$H44,'MIROC-ESM-CHEM'!$H44,'MRI-CGCM3'!$H44,'NorESM1-M'!$H44)</f>
        <v>1.6890260272536526</v>
      </c>
      <c r="X45" s="9">
        <f>STDEV('bcc-csm-1'!$I44,'bcc-csm1-1-m'!$I44,'BNU-ESM'!$I44,CanESM2!$I44,CCSM4!$I44,'CNRM-CM5'!$I44,'CSIRO-Mk3-6-0'!$I44,'GFDL-ESM2M'!$I44,'GFDL-ESM2G'!$I44,'HadGEM2-ES'!$I44,'HadGEM2-CC'!$I44,inmcm4!$I44,'IPSL-CM5A-LR'!$I44,'IPSL-CM5A-MR'!$I44,'IPSL-MC5B-LR'!$I44,MIROC5!$I44,'MIROC-ESM'!$I44,'MIROC-ESM-CHEM'!$I44,'MRI-CGCM3'!$I44,'NorESM1-M'!$I44)</f>
        <v>9.2859084793903293</v>
      </c>
      <c r="Y45" s="9">
        <f>STDEV('bcc-csm-1'!$J44,'bcc-csm1-1-m'!$J44,'BNU-ESM'!$J44,CanESM2!$J44,CCSM4!$J44,'CNRM-CM5'!$J44,'CSIRO-Mk3-6-0'!$J44,'GFDL-ESM2M'!$J44,'GFDL-ESM2G'!$J44,'HadGEM2-ES'!$J44,'HadGEM2-CC'!$J44,inmcm4!$J44,'IPSL-CM5A-LR'!$J44,'IPSL-CM5A-MR'!$J44,'IPSL-MC5B-LR'!$J44,MIROC5!$J44,'MIROC-ESM'!$J44,'MIROC-ESM-CHEM'!$J44,'MRI-CGCM3'!$J44,'NorESM1-M'!$J44)</f>
        <v>6.7389249444189421</v>
      </c>
      <c r="Z45" s="9">
        <f>STDEV('bcc-csm-1'!$K44,'bcc-csm1-1-m'!$K44,'BNU-ESM'!$K44,CanESM2!$K44,CCSM4!$K44,'CNRM-CM5'!$K44,'CSIRO-Mk3-6-0'!$K44,'GFDL-ESM2M'!$K44,'GFDL-ESM2G'!$K44,'HadGEM2-ES'!$K44,'HadGEM2-CC'!$K44,inmcm4!$K44,'IPSL-CM5A-LR'!$K44,'IPSL-CM5A-MR'!$K44,'IPSL-MC5B-LR'!$K44,MIROC5!$K44,'MIROC-ESM'!$K44,'MIROC-ESM-CHEM'!$K44,'MRI-CGCM3'!$K44,'NorESM1-M'!$K44)</f>
        <v>1.7886144771726036</v>
      </c>
      <c r="AA45" s="9">
        <f>STDEV('bcc-csm-1'!$L44,'bcc-csm1-1-m'!$L44,'BNU-ESM'!$L44,CanESM2!$L44,CCSM4!$L44,'CNRM-CM5'!$L44,'CSIRO-Mk3-6-0'!$L44,'GFDL-ESM2M'!$L44,'GFDL-ESM2G'!$L44,'HadGEM2-ES'!$L44,'HadGEM2-CC'!$L44,inmcm4!$L44,'IPSL-CM5A-LR'!$L44,'IPSL-CM5A-MR'!$L44,'IPSL-MC5B-LR'!$L44,MIROC5!$L44,'MIROC-ESM'!$L44,'MIROC-ESM-CHEM'!$L44,'MRI-CGCM3'!$L44,'NorESM1-M'!$L44)</f>
        <v>15.628858515989801</v>
      </c>
      <c r="AB45" s="9">
        <f>STDEV('bcc-csm-1'!$M44,'bcc-csm1-1-m'!$M44,'BNU-ESM'!$M44,CanESM2!$M44,CCSM4!$M44,'CNRM-CM5'!$M44,'CSIRO-Mk3-6-0'!$M44,'GFDL-ESM2M'!$M44,'GFDL-ESM2G'!$M44,'HadGEM2-ES'!$M44,'HadGEM2-CC'!$M44,inmcm4!$M44,'IPSL-CM5A-LR'!$M44,'IPSL-CM5A-MR'!$M44,'IPSL-MC5B-LR'!$M44,MIROC5!$M44,'MIROC-ESM'!$M44,'MIROC-ESM-CHEM'!$M44,'MRI-CGCM3'!$M44,'NorESM1-M'!$M44)</f>
        <v>18.873265036246536</v>
      </c>
      <c r="AC45" s="9">
        <f t="shared" ref="AC45:AH45" si="104">E45-(3*W45)</f>
        <v>-8.7068216715809577</v>
      </c>
      <c r="AD45" s="9">
        <f t="shared" si="104"/>
        <v>-6.9187096825709951</v>
      </c>
      <c r="AE45" s="9">
        <f t="shared" si="104"/>
        <v>-11.330245565016828</v>
      </c>
      <c r="AF45" s="9">
        <f t="shared" si="104"/>
        <v>-10.653087021317813</v>
      </c>
      <c r="AG45" s="9">
        <f t="shared" si="104"/>
        <v>-12.331686639769394</v>
      </c>
      <c r="AH45" s="9">
        <f t="shared" si="104"/>
        <v>-51.000564757558109</v>
      </c>
      <c r="AI45" s="9">
        <f t="shared" ref="AI45:AN45" si="105">E45+(3*W45)</f>
        <v>1.4273344919409583</v>
      </c>
      <c r="AJ45" s="9">
        <f t="shared" si="105"/>
        <v>48.796741193770984</v>
      </c>
      <c r="AK45" s="9">
        <f t="shared" si="105"/>
        <v>29.103304101496828</v>
      </c>
      <c r="AL45" s="9">
        <f t="shared" si="105"/>
        <v>7.859984171780976E-2</v>
      </c>
      <c r="AM45" s="9">
        <f t="shared" si="105"/>
        <v>81.441464456169399</v>
      </c>
      <c r="AN45" s="9">
        <f t="shared" si="105"/>
        <v>62.239025459921109</v>
      </c>
      <c r="AO45" s="60">
        <f>AVERAGE('bcc-csm-1'!$E44,'bcc-csm1-1-m'!$E44,'BNU-ESM'!$E44,CanESM2!$E44,CCSM4!$E44,'CNRM-CM5'!$E44,'CSIRO-Mk3-6-0'!$E44,'GFDL-ESM2M'!$E44,'GFDL-ESM2G'!$E44,'HadGEM2-ES'!$E44,'HadGEM2-CC'!$E44,inmcm4!$E44,'IPSL-CM5A-LR'!$E44,'IPSL-CM5A-MR'!$E44,'IPSL-MC5B-LR'!$E44,MIROC5!$E44,'MIROC-ESM'!$E44,'MIROC-ESM-CHEM'!$E44,'MRI-CGCM3'!$E44,'NorESM1-M'!$E44)</f>
        <v>22.889743589999995</v>
      </c>
      <c r="AP45" s="61">
        <f>AVERAGE('bcc-csm-1'!$F44,'bcc-csm1-1-m'!$F44,'BNU-ESM'!$F44,CanESM2!$F44,CCSM4!$F44,'CNRM-CM5'!$F44,'CSIRO-Mk3-6-0'!$F44,'GFDL-ESM2M'!$F44,'GFDL-ESM2G'!$F44,'HadGEM2-ES'!$F44,'HadGEM2-CC'!$F44,inmcm4!$F44,'IPSL-CM5A-LR'!$F44,'IPSL-CM5A-MR'!$F44,'IPSL-MC5B-LR'!$F44,MIROC5!$F44,'MIROC-ESM'!$F44,'MIROC-ESM-CHEM'!$F44,'MRI-CGCM3'!$F44,'NorESM1-M'!$F44)</f>
        <v>39.362774934500003</v>
      </c>
      <c r="AQ45" s="9">
        <f>AVERAGE('bcc-csm-1'!$G44,'bcc-csm1-1-m'!$G44,'BNU-ESM'!$G44,CanESM2!$G44,CCSM4!$G44,'CNRM-CM5'!$G44,'CSIRO-Mk3-6-0'!$G44,'GFDL-ESM2M'!$G44,'GFDL-ESM2G'!$G44,'HadGEM2-ES'!$G44,'HadGEM2-CC'!$G44,inmcm4!$G44,'IPSL-CM5A-LR'!$G44,'IPSL-CM5A-MR'!$G44,'IPSL-MC5B-LR'!$G44,MIROC5!$G44,'MIROC-ESM'!$G44,'MIROC-ESM-CHEM'!$G44,'MRI-CGCM3'!$G44,'NorESM1-M'!$G44)</f>
        <v>139.91685460999997</v>
      </c>
      <c r="AR45" s="57">
        <f t="shared" si="82"/>
        <v>-0.15901198611111222</v>
      </c>
      <c r="AS45" s="54">
        <f t="shared" si="83"/>
        <v>0.53194968572319146</v>
      </c>
      <c r="AT45" s="54">
        <f t="shared" si="84"/>
        <v>6.3512929110721109E-2</v>
      </c>
      <c r="AU45" s="57">
        <f t="shared" si="85"/>
        <v>-0.23098745379174437</v>
      </c>
      <c r="AV45" s="54">
        <f t="shared" si="86"/>
        <v>0.8778570353766888</v>
      </c>
      <c r="AW45" s="58">
        <f t="shared" si="87"/>
        <v>4.0161211219651639E-2</v>
      </c>
    </row>
    <row r="46" spans="1:49" ht="12.5" x14ac:dyDescent="0.25">
      <c r="A46" s="6" t="str">
        <f>IF(AND(B46='bcc-csm-1'!C45, B46='bcc-csm1-1-m'!C45,B46='BNU-ESM'!C45, B46=CanESM2!C45, B46=CCSM4!C45, B46='CNRM-CM5'!C45, B46='CSIRO-Mk3-6-0'!C45, B46='GFDL-ESM2M'!C45, B46='GFDL-ESM2G'!C45, B46='HadGEM2-ES'!C45, B46='HadGEM2-CC'!C45, B46=inmcm4!C45, B46='IPSL-CM5A-LR'!C45, B46='IPSL-CM5A-MR'!C45, B46='IPSL-MC5B-LR'!C45, B46=MIROC5!C45, B46='MIROC-ESM'!C45, B46='MIROC-ESM-CHEM'!C45, B46='MRI-CGCM3'!C45, B46='NorESM1-M'!C45), "Yes", "No")</f>
        <v>Yes</v>
      </c>
      <c r="B46" s="6">
        <v>20083</v>
      </c>
      <c r="C46" s="6" t="s">
        <v>119</v>
      </c>
      <c r="D46" s="7" t="s">
        <v>183</v>
      </c>
      <c r="E46" s="9">
        <f>AVERAGE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-3.8555769231150001</v>
      </c>
      <c r="F46" s="9">
        <f>AVERAGE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19.782871417099997</v>
      </c>
      <c r="G46" s="20">
        <f>AVERAGE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12.654521830949998</v>
      </c>
      <c r="H46" s="9">
        <f>AVERAGE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-5.3230769230999986</v>
      </c>
      <c r="I46" s="9">
        <f>AVERAGE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32.7918412394</v>
      </c>
      <c r="J46" s="20">
        <f>AVERAGE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9.7851076847499989</v>
      </c>
      <c r="K46" s="9">
        <f>MIN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-6.7512820509999996</v>
      </c>
      <c r="L46" s="9">
        <f>MIN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3.9223960340000001</v>
      </c>
      <c r="M46" s="9">
        <f>MIN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-5.6532806449999997</v>
      </c>
      <c r="N46" s="9">
        <f>MIN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-8.5012820510000005</v>
      </c>
      <c r="O46" s="9">
        <f>MIN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6.0456479339999998</v>
      </c>
      <c r="P46" s="9">
        <f>MIN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-32.108462119999999</v>
      </c>
      <c r="Q46" s="9">
        <f>MAX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-0.95128205129999999</v>
      </c>
      <c r="R46" s="9">
        <f>MAX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32.030829750000002</v>
      </c>
      <c r="S46" s="9">
        <f>MAX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24.964385870000001</v>
      </c>
      <c r="T46" s="9">
        <f>MAX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-1.9435897440000001</v>
      </c>
      <c r="U46" s="9">
        <f>MAX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65.732980679999997</v>
      </c>
      <c r="V46" s="9">
        <f>MAX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55.649639970000003</v>
      </c>
      <c r="W46" s="9">
        <f>STDEV('bcc-csm-1'!$H45,'bcc-csm1-1-m'!$H45,'BNU-ESM'!$H45,CanESM2!$H45,CCSM4!$H45,'CNRM-CM5'!$H45,'CSIRO-Mk3-6-0'!$H45,'GFDL-ESM2M'!$H45,'GFDL-ESM2G'!$H45,'HadGEM2-ES'!$H45,'HadGEM2-CC'!$H45,inmcm4!$H45,'IPSL-CM5A-LR'!$H45,'IPSL-CM5A-MR'!$H45,'IPSL-MC5B-LR'!$H45,MIROC5!$H45,'MIROC-ESM'!$H45,'MIROC-ESM-CHEM'!$H45,'MRI-CGCM3'!$H45,'NorESM1-M'!$H45)</f>
        <v>1.5424489641130956</v>
      </c>
      <c r="X46" s="9">
        <f>STDEV('bcc-csm-1'!$I45,'bcc-csm1-1-m'!$I45,'BNU-ESM'!$I45,CanESM2!$I45,CCSM4!$I45,'CNRM-CM5'!$I45,'CSIRO-Mk3-6-0'!$I45,'GFDL-ESM2M'!$I45,'GFDL-ESM2G'!$I45,'HadGEM2-ES'!$I45,'HadGEM2-CC'!$I45,inmcm4!$I45,'IPSL-CM5A-LR'!$I45,'IPSL-CM5A-MR'!$I45,'IPSL-MC5B-LR'!$I45,MIROC5!$I45,'MIROC-ESM'!$I45,'MIROC-ESM-CHEM'!$I45,'MRI-CGCM3'!$I45,'NorESM1-M'!$I45)</f>
        <v>9.4872000019722194</v>
      </c>
      <c r="Y46" s="9">
        <f>STDEV('bcc-csm-1'!$J45,'bcc-csm1-1-m'!$J45,'BNU-ESM'!$J45,CanESM2!$J45,CCSM4!$J45,'CNRM-CM5'!$J45,'CSIRO-Mk3-6-0'!$J45,'GFDL-ESM2M'!$J45,'GFDL-ESM2G'!$J45,'HadGEM2-ES'!$J45,'HadGEM2-CC'!$J45,inmcm4!$J45,'IPSL-CM5A-LR'!$J45,'IPSL-CM5A-MR'!$J45,'IPSL-MC5B-LR'!$J45,MIROC5!$J45,'MIROC-ESM'!$J45,'MIROC-ESM-CHEM'!$J45,'MRI-CGCM3'!$J45,'NorESM1-M'!$J45)</f>
        <v>7.1428566206272057</v>
      </c>
      <c r="Z46" s="9">
        <f>STDEV('bcc-csm-1'!$K45,'bcc-csm1-1-m'!$K45,'BNU-ESM'!$K45,CanESM2!$K45,CCSM4!$K45,'CNRM-CM5'!$K45,'CSIRO-Mk3-6-0'!$K45,'GFDL-ESM2M'!$K45,'GFDL-ESM2G'!$K45,'HadGEM2-ES'!$K45,'HadGEM2-CC'!$K45,inmcm4!$K45,'IPSL-CM5A-LR'!$K45,'IPSL-CM5A-MR'!$K45,'IPSL-MC5B-LR'!$K45,MIROC5!$K45,'MIROC-ESM'!$K45,'MIROC-ESM-CHEM'!$K45,'MRI-CGCM3'!$K45,'NorESM1-M'!$K45)</f>
        <v>1.5900184777997888</v>
      </c>
      <c r="AA46" s="9">
        <f>STDEV('bcc-csm-1'!$L45,'bcc-csm1-1-m'!$L45,'BNU-ESM'!$L45,CanESM2!$L45,CCSM4!$L45,'CNRM-CM5'!$L45,'CSIRO-Mk3-6-0'!$L45,'GFDL-ESM2M'!$L45,'GFDL-ESM2G'!$L45,'HadGEM2-ES'!$L45,'HadGEM2-CC'!$L45,inmcm4!$L45,'IPSL-CM5A-LR'!$L45,'IPSL-CM5A-MR'!$L45,'IPSL-MC5B-LR'!$L45,MIROC5!$L45,'MIROC-ESM'!$L45,'MIROC-ESM-CHEM'!$L45,'MRI-CGCM3'!$L45,'NorESM1-M'!$L45)</f>
        <v>16.402917415441536</v>
      </c>
      <c r="AB46" s="9">
        <f>STDEV('bcc-csm-1'!$M45,'bcc-csm1-1-m'!$M45,'BNU-ESM'!$M45,CanESM2!$M45,CCSM4!$M45,'CNRM-CM5'!$M45,'CSIRO-Mk3-6-0'!$M45,'GFDL-ESM2M'!$M45,'GFDL-ESM2G'!$M45,'HadGEM2-ES'!$M45,'HadGEM2-CC'!$M45,inmcm4!$M45,'IPSL-CM5A-LR'!$M45,'IPSL-CM5A-MR'!$M45,'IPSL-MC5B-LR'!$M45,MIROC5!$M45,'MIROC-ESM'!$M45,'MIROC-ESM-CHEM'!$M45,'MRI-CGCM3'!$M45,'NorESM1-M'!$M45)</f>
        <v>22.110600436758528</v>
      </c>
      <c r="AC46" s="9">
        <f t="shared" ref="AC46:AH46" si="106">E46-(3*W46)</f>
        <v>-8.4829238154542868</v>
      </c>
      <c r="AD46" s="9">
        <f t="shared" si="106"/>
        <v>-8.6787285888166608</v>
      </c>
      <c r="AE46" s="9">
        <f t="shared" si="106"/>
        <v>-8.7740480309316187</v>
      </c>
      <c r="AF46" s="9">
        <f t="shared" si="106"/>
        <v>-10.093132356499364</v>
      </c>
      <c r="AG46" s="9">
        <f t="shared" si="106"/>
        <v>-16.416911006924607</v>
      </c>
      <c r="AH46" s="9">
        <f t="shared" si="106"/>
        <v>-56.546693625525577</v>
      </c>
      <c r="AI46" s="9">
        <f t="shared" ref="AI46:AN46" si="107">E46+(3*W46)</f>
        <v>0.77176996922428698</v>
      </c>
      <c r="AJ46" s="9">
        <f t="shared" si="107"/>
        <v>48.244471423016655</v>
      </c>
      <c r="AK46" s="9">
        <f t="shared" si="107"/>
        <v>34.083091692831616</v>
      </c>
      <c r="AL46" s="9">
        <f t="shared" si="107"/>
        <v>-0.55302148970063225</v>
      </c>
      <c r="AM46" s="9">
        <f t="shared" si="107"/>
        <v>82.000593485724607</v>
      </c>
      <c r="AN46" s="9">
        <f t="shared" si="107"/>
        <v>76.116908995025582</v>
      </c>
      <c r="AO46" s="60">
        <f>AVERAGE('bcc-csm-1'!$E45,'bcc-csm1-1-m'!$E45,'BNU-ESM'!$E45,CanESM2!$E45,CCSM4!$E45,'CNRM-CM5'!$E45,'CSIRO-Mk3-6-0'!$E45,'GFDL-ESM2M'!$E45,'GFDL-ESM2G'!$E45,'HadGEM2-ES'!$E45,'HadGEM2-CC'!$E45,inmcm4!$E45,'IPSL-CM5A-LR'!$E45,'IPSL-CM5A-MR'!$E45,'IPSL-MC5B-LR'!$E45,MIROC5!$E45,'MIROC-ESM'!$E45,'MIROC-ESM-CHEM'!$E45,'MRI-CGCM3'!$E45,'NorESM1-M'!$E45)</f>
        <v>21.823076922000002</v>
      </c>
      <c r="AP46" s="61">
        <f>AVERAGE('bcc-csm-1'!$F45,'bcc-csm1-1-m'!$F45,'BNU-ESM'!$F45,CanESM2!$F45,CCSM4!$F45,'CNRM-CM5'!$F45,'CSIRO-Mk3-6-0'!$F45,'GFDL-ESM2M'!$F45,'GFDL-ESM2G'!$F45,'HadGEM2-ES'!$F45,'HadGEM2-CC'!$F45,inmcm4!$F45,'IPSL-CM5A-LR'!$F45,'IPSL-CM5A-MR'!$F45,'IPSL-MC5B-LR'!$F45,MIROC5!$F45,'MIROC-ESM'!$F45,'MIROC-ESM-CHEM'!$F45,'MRI-CGCM3'!$F45,'NorESM1-M'!$F45)</f>
        <v>37.929715711999997</v>
      </c>
      <c r="AQ46" s="9">
        <f>AVERAGE('bcc-csm-1'!$G45,'bcc-csm1-1-m'!$G45,'BNU-ESM'!$G45,CanESM2!$G45,CCSM4!$G45,'CNRM-CM5'!$G45,'CSIRO-Mk3-6-0'!$G45,'GFDL-ESM2M'!$G45,'GFDL-ESM2G'!$G45,'HadGEM2-ES'!$G45,'HadGEM2-CC'!$G45,inmcm4!$G45,'IPSL-CM5A-LR'!$G45,'IPSL-CM5A-MR'!$G45,'IPSL-MC5B-LR'!$G45,MIROC5!$G45,'MIROC-ESM'!$G45,'MIROC-ESM-CHEM'!$G45,'MRI-CGCM3'!$G45,'NorESM1-M'!$G45)</f>
        <v>172.09833771500001</v>
      </c>
      <c r="AR46" s="57">
        <f t="shared" si="82"/>
        <v>-0.17667430385255001</v>
      </c>
      <c r="AS46" s="54">
        <f t="shared" si="83"/>
        <v>0.5215665618828037</v>
      </c>
      <c r="AT46" s="54">
        <f t="shared" si="84"/>
        <v>7.3530761534177411E-2</v>
      </c>
      <c r="AU46" s="57">
        <f t="shared" si="85"/>
        <v>-0.24391963342867412</v>
      </c>
      <c r="AV46" s="54">
        <f t="shared" si="86"/>
        <v>0.86454223618199955</v>
      </c>
      <c r="AW46" s="58">
        <f t="shared" si="87"/>
        <v>5.6857653680272201E-2</v>
      </c>
    </row>
    <row r="47" spans="1:49" ht="12.5" x14ac:dyDescent="0.25">
      <c r="A47" s="6" t="str">
        <f>IF(AND(B47='bcc-csm-1'!C46, B47='bcc-csm1-1-m'!C46,B47='BNU-ESM'!C46, B47=CanESM2!C46, B47=CCSM4!C46, B47='CNRM-CM5'!C46, B47='CSIRO-Mk3-6-0'!C46, B47='GFDL-ESM2M'!C46, B47='GFDL-ESM2G'!C46, B47='HadGEM2-ES'!C46, B47='HadGEM2-CC'!C46, B47=inmcm4!C46, B47='IPSL-CM5A-LR'!C46, B47='IPSL-CM5A-MR'!C46, B47='IPSL-MC5B-LR'!C46, B47=MIROC5!C46, B47='MIROC-ESM'!C46, B47='MIROC-ESM-CHEM'!C46, B47='MRI-CGCM3'!C46, B47='NorESM1-M'!C46), "Yes", "No")</f>
        <v>Yes</v>
      </c>
      <c r="B47" s="6">
        <v>20085</v>
      </c>
      <c r="C47" s="6" t="s">
        <v>120</v>
      </c>
      <c r="D47" s="7" t="s">
        <v>183</v>
      </c>
      <c r="E47" s="9">
        <f>AVERAGE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-3.3364743590255004</v>
      </c>
      <c r="F47" s="9">
        <f>AVERAGE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14.792389977354997</v>
      </c>
      <c r="G47" s="20">
        <f>AVERAGE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13.587815635250001</v>
      </c>
      <c r="H47" s="9">
        <f>AVERAGE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-4.328974359</v>
      </c>
      <c r="I47" s="9">
        <f>AVERAGE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24.526196915800003</v>
      </c>
      <c r="J47" s="20">
        <f>AVERAGE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21.696389259429999</v>
      </c>
      <c r="K47" s="9">
        <f>MIN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-5.3512820510000001</v>
      </c>
      <c r="L47" s="9">
        <f>MIN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-1.4722755190000001</v>
      </c>
      <c r="M47" s="9">
        <f>MIN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-16.3432678</v>
      </c>
      <c r="N47" s="9">
        <f>MIN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-7.7243589740000003</v>
      </c>
      <c r="O47" s="9">
        <f>MIN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2.134455854</v>
      </c>
      <c r="P47" s="9">
        <f>MIN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-33.491478409999999</v>
      </c>
      <c r="Q47" s="9">
        <f>MAX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-6.4102564099999997E-3</v>
      </c>
      <c r="R47" s="9">
        <f>MAX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37.684073980000001</v>
      </c>
      <c r="S47" s="9">
        <f>MAX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64.396799340000001</v>
      </c>
      <c r="T47" s="9">
        <f>MAX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-1.0743589739999999</v>
      </c>
      <c r="U47" s="9">
        <f>MAX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63.553609260000002</v>
      </c>
      <c r="V47" s="9">
        <f>MAX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68.182566730000005</v>
      </c>
      <c r="W47" s="9">
        <f>STDEV('bcc-csm-1'!$H46,'bcc-csm1-1-m'!$H46,'BNU-ESM'!$H46,CanESM2!$H46,CCSM4!$H46,'CNRM-CM5'!$H46,'CSIRO-Mk3-6-0'!$H46,'GFDL-ESM2M'!$H46,'GFDL-ESM2G'!$H46,'HadGEM2-ES'!$H46,'HadGEM2-CC'!$H46,inmcm4!$H46,'IPSL-CM5A-LR'!$H46,'IPSL-CM5A-MR'!$H46,'IPSL-MC5B-LR'!$H46,MIROC5!$H46,'MIROC-ESM'!$H46,'MIROC-ESM-CHEM'!$H46,'MRI-CGCM3'!$H46,'NorESM1-M'!$H46)</f>
        <v>1.591033306170669</v>
      </c>
      <c r="X47" s="9">
        <f>STDEV('bcc-csm-1'!$I46,'bcc-csm1-1-m'!$I46,'BNU-ESM'!$I46,CanESM2!$I46,CCSM4!$I46,'CNRM-CM5'!$I46,'CSIRO-Mk3-6-0'!$I46,'GFDL-ESM2M'!$I46,'GFDL-ESM2G'!$I46,'HadGEM2-ES'!$I46,'HadGEM2-CC'!$I46,inmcm4!$I46,'IPSL-CM5A-LR'!$I46,'IPSL-CM5A-MR'!$I46,'IPSL-MC5B-LR'!$I46,MIROC5!$I46,'MIROC-ESM'!$I46,'MIROC-ESM-CHEM'!$I46,'MRI-CGCM3'!$I46,'NorESM1-M'!$I46)</f>
        <v>11.096203483381622</v>
      </c>
      <c r="Y47" s="9">
        <f>STDEV('bcc-csm-1'!$J46,'bcc-csm1-1-m'!$J46,'BNU-ESM'!$J46,CanESM2!$J46,CCSM4!$J46,'CNRM-CM5'!$J46,'CSIRO-Mk3-6-0'!$J46,'GFDL-ESM2M'!$J46,'GFDL-ESM2G'!$J46,'HadGEM2-ES'!$J46,'HadGEM2-CC'!$J46,inmcm4!$J46,'IPSL-CM5A-LR'!$J46,'IPSL-CM5A-MR'!$J46,'IPSL-MC5B-LR'!$J46,MIROC5!$J46,'MIROC-ESM'!$J46,'MIROC-ESM-CHEM'!$J46,'MRI-CGCM3'!$J46,'NorESM1-M'!$J46)</f>
        <v>21.379225879425594</v>
      </c>
      <c r="Z47" s="9">
        <f>STDEV('bcc-csm-1'!$K46,'bcc-csm1-1-m'!$K46,'BNU-ESM'!$K46,CanESM2!$K46,CCSM4!$K46,'CNRM-CM5'!$K46,'CSIRO-Mk3-6-0'!$K46,'GFDL-ESM2M'!$K46,'GFDL-ESM2G'!$K46,'HadGEM2-ES'!$K46,'HadGEM2-CC'!$K46,inmcm4!$K46,'IPSL-CM5A-LR'!$K46,'IPSL-CM5A-MR'!$K46,'IPSL-MC5B-LR'!$K46,MIROC5!$K46,'MIROC-ESM'!$K46,'MIROC-ESM-CHEM'!$K46,'MRI-CGCM3'!$K46,'NorESM1-M'!$K46)</f>
        <v>1.881618997508739</v>
      </c>
      <c r="AA47" s="9">
        <f>STDEV('bcc-csm-1'!$L46,'bcc-csm1-1-m'!$L46,'BNU-ESM'!$L46,CanESM2!$L46,CCSM4!$L46,'CNRM-CM5'!$L46,'CSIRO-Mk3-6-0'!$L46,'GFDL-ESM2M'!$L46,'GFDL-ESM2G'!$L46,'HadGEM2-ES'!$L46,'HadGEM2-CC'!$L46,inmcm4!$L46,'IPSL-CM5A-LR'!$L46,'IPSL-CM5A-MR'!$L46,'IPSL-MC5B-LR'!$L46,MIROC5!$L46,'MIROC-ESM'!$L46,'MIROC-ESM-CHEM'!$L46,'MRI-CGCM3'!$L46,'NorESM1-M'!$L46)</f>
        <v>17.457086524098898</v>
      </c>
      <c r="AB47" s="9">
        <f>STDEV('bcc-csm-1'!$M46,'bcc-csm1-1-m'!$M46,'BNU-ESM'!$M46,CanESM2!$M46,CCSM4!$M46,'CNRM-CM5'!$M46,'CSIRO-Mk3-6-0'!$M46,'GFDL-ESM2M'!$M46,'GFDL-ESM2G'!$M46,'HadGEM2-ES'!$M46,'HadGEM2-CC'!$M46,inmcm4!$M46,'IPSL-CM5A-LR'!$M46,'IPSL-CM5A-MR'!$M46,'IPSL-MC5B-LR'!$M46,MIROC5!$M46,'MIROC-ESM'!$M46,'MIROC-ESM-CHEM'!$M46,'MRI-CGCM3'!$M46,'NorESM1-M'!$M46)</f>
        <v>27.949777353946331</v>
      </c>
      <c r="AC47" s="9">
        <f t="shared" ref="AC47:AH47" si="108">E47-(3*W47)</f>
        <v>-8.1095742775375079</v>
      </c>
      <c r="AD47" s="9">
        <f t="shared" si="108"/>
        <v>-18.496220472789869</v>
      </c>
      <c r="AE47" s="9">
        <f t="shared" si="108"/>
        <v>-50.549862003026782</v>
      </c>
      <c r="AF47" s="9">
        <f t="shared" si="108"/>
        <v>-9.9738313515262167</v>
      </c>
      <c r="AG47" s="9">
        <f t="shared" si="108"/>
        <v>-27.84506265649669</v>
      </c>
      <c r="AH47" s="9">
        <f t="shared" si="108"/>
        <v>-62.152942802408994</v>
      </c>
      <c r="AI47" s="9">
        <f t="shared" ref="AI47:AN47" si="109">E47+(3*W47)</f>
        <v>1.4366255594865067</v>
      </c>
      <c r="AJ47" s="9">
        <f t="shared" si="109"/>
        <v>48.081000427499859</v>
      </c>
      <c r="AK47" s="9">
        <f t="shared" si="109"/>
        <v>77.72549327352678</v>
      </c>
      <c r="AL47" s="9">
        <f t="shared" si="109"/>
        <v>1.3158826335262166</v>
      </c>
      <c r="AM47" s="9">
        <f t="shared" si="109"/>
        <v>76.897456488096694</v>
      </c>
      <c r="AN47" s="9">
        <f t="shared" si="109"/>
        <v>105.54572132126899</v>
      </c>
      <c r="AO47" s="60">
        <f>AVERAGE('bcc-csm-1'!$E46,'bcc-csm1-1-m'!$E46,'BNU-ESM'!$E46,CanESM2!$E46,CCSM4!$E46,'CNRM-CM5'!$E46,'CSIRO-Mk3-6-0'!$E46,'GFDL-ESM2M'!$E46,'GFDL-ESM2G'!$E46,'HadGEM2-ES'!$E46,'HadGEM2-CC'!$E46,inmcm4!$E46,'IPSL-CM5A-LR'!$E46,'IPSL-CM5A-MR'!$E46,'IPSL-MC5B-LR'!$E46,MIROC5!$E46,'MIROC-ESM'!$E46,'MIROC-ESM-CHEM'!$E46,'MRI-CGCM3'!$E46,'NorESM1-M'!$E46)</f>
        <v>16.6589743585</v>
      </c>
      <c r="AP47" s="61">
        <f>AVERAGE('bcc-csm-1'!$F46,'bcc-csm1-1-m'!$F46,'BNU-ESM'!$F46,CanESM2!$F46,CCSM4!$F46,'CNRM-CM5'!$F46,'CSIRO-Mk3-6-0'!$F46,'GFDL-ESM2M'!$F46,'GFDL-ESM2G'!$F46,'HadGEM2-ES'!$F46,'HadGEM2-CC'!$F46,inmcm4!$F46,'IPSL-CM5A-LR'!$F46,'IPSL-CM5A-MR'!$F46,'IPSL-MC5B-LR'!$F46,MIROC5!$F46,'MIROC-ESM'!$F46,'MIROC-ESM-CHEM'!$F46,'MRI-CGCM3'!$F46,'NorESM1-M'!$F46)</f>
        <v>19.139843266</v>
      </c>
      <c r="AQ47" s="9">
        <f>AVERAGE('bcc-csm-1'!$G46,'bcc-csm1-1-m'!$G46,'BNU-ESM'!$G46,CanESM2!$G46,CCSM4!$G46,'CNRM-CM5'!$G46,'CSIRO-Mk3-6-0'!$G46,'GFDL-ESM2M'!$G46,'GFDL-ESM2G'!$G46,'HadGEM2-ES'!$G46,'HadGEM2-CC'!$G46,inmcm4!$G46,'IPSL-CM5A-LR'!$G46,'IPSL-CM5A-MR'!$G46,'IPSL-MC5B-LR'!$G46,MIROC5!$G46,'MIROC-ESM'!$G46,'MIROC-ESM-CHEM'!$G46,'MRI-CGCM3'!$G46,'NorESM1-M'!$G46)</f>
        <v>270.19763130500002</v>
      </c>
      <c r="AR47" s="57">
        <f t="shared" si="82"/>
        <v>-0.20028089888517733</v>
      </c>
      <c r="AS47" s="54">
        <f t="shared" si="83"/>
        <v>0.77285846972593475</v>
      </c>
      <c r="AT47" s="54">
        <f t="shared" si="84"/>
        <v>5.028843357961206E-2</v>
      </c>
      <c r="AU47" s="57">
        <f t="shared" si="85"/>
        <v>-0.25985839619179218</v>
      </c>
      <c r="AV47" s="54">
        <f t="shared" si="86"/>
        <v>1.2814209904930787</v>
      </c>
      <c r="AW47" s="58">
        <f t="shared" si="87"/>
        <v>8.0298221544877424E-2</v>
      </c>
    </row>
    <row r="48" spans="1:49" ht="12.5" x14ac:dyDescent="0.25">
      <c r="A48" s="6" t="str">
        <f>IF(AND(B48='bcc-csm-1'!C47, B48='bcc-csm1-1-m'!C47,B48='BNU-ESM'!C47, B48=CanESM2!C47, B48=CCSM4!C47, B48='CNRM-CM5'!C47, B48='CSIRO-Mk3-6-0'!C47, B48='GFDL-ESM2M'!C47, B48='GFDL-ESM2G'!C47, B48='HadGEM2-ES'!C47, B48='HadGEM2-CC'!C47, B48=inmcm4!C47, B48='IPSL-CM5A-LR'!C47, B48='IPSL-CM5A-MR'!C47, B48='IPSL-MC5B-LR'!C47, B48=MIROC5!C47, B48='MIROC-ESM'!C47, B48='MIROC-ESM-CHEM'!C47, B48='MRI-CGCM3'!C47, B48='NorESM1-M'!C47), "Yes", "No")</f>
        <v>Yes</v>
      </c>
      <c r="B48" s="6">
        <v>20087</v>
      </c>
      <c r="C48" s="6" t="s">
        <v>121</v>
      </c>
      <c r="D48" s="7" t="s">
        <v>183</v>
      </c>
      <c r="E48" s="9">
        <f>AVERAGE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-3.0330769231149999</v>
      </c>
      <c r="F48" s="9">
        <f>AVERAGE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14.074824283959003</v>
      </c>
      <c r="G48" s="20">
        <f>AVERAGE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12.8471568203</v>
      </c>
      <c r="H48" s="9">
        <f>AVERAGE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-4.0455769231050009</v>
      </c>
      <c r="I48" s="9">
        <f>AVERAGE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23.829733508950003</v>
      </c>
      <c r="J48" s="20">
        <f>AVERAGE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21.132132419999998</v>
      </c>
      <c r="K48" s="9">
        <f>MIN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-5.0615384619999997</v>
      </c>
      <c r="L48" s="9">
        <f>MIN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-1.666993457</v>
      </c>
      <c r="M48" s="9">
        <f>MIN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-18.735446660000001</v>
      </c>
      <c r="N48" s="9">
        <f>MIN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-7.7820512820000003</v>
      </c>
      <c r="O48" s="9">
        <f>MIN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2.1536037349999999</v>
      </c>
      <c r="P48" s="9">
        <f>MIN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-24.35632756</v>
      </c>
      <c r="Q48" s="9">
        <f>MAX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0.24487179489999999</v>
      </c>
      <c r="R48" s="9">
        <f>MAX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36.980238589999999</v>
      </c>
      <c r="S48" s="9">
        <f>MAX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61.59649177</v>
      </c>
      <c r="T48" s="9">
        <f>MAX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-0.60512820509999998</v>
      </c>
      <c r="U48" s="9">
        <f>MAX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62.750682509999997</v>
      </c>
      <c r="V48" s="9">
        <f>MAX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65.572863150000003</v>
      </c>
      <c r="W48" s="9">
        <f>STDEV('bcc-csm-1'!$H47,'bcc-csm1-1-m'!$H47,'BNU-ESM'!$H47,CanESM2!$H47,CCSM4!$H47,'CNRM-CM5'!$H47,'CSIRO-Mk3-6-0'!$H47,'GFDL-ESM2M'!$H47,'GFDL-ESM2G'!$H47,'HadGEM2-ES'!$H47,'HadGEM2-CC'!$H47,inmcm4!$H47,'IPSL-CM5A-LR'!$H47,'IPSL-CM5A-MR'!$H47,'IPSL-MC5B-LR'!$H47,MIROC5!$H47,'MIROC-ESM'!$H47,'MIROC-ESM-CHEM'!$H47,'MRI-CGCM3'!$H47,'NorESM1-M'!$H47)</f>
        <v>1.5327190736785437</v>
      </c>
      <c r="X48" s="9">
        <f>STDEV('bcc-csm-1'!$I47,'bcc-csm1-1-m'!$I47,'BNU-ESM'!$I47,CanESM2!$I47,CCSM4!$I47,'CNRM-CM5'!$I47,'CSIRO-Mk3-6-0'!$I47,'GFDL-ESM2M'!$I47,'GFDL-ESM2G'!$I47,'HadGEM2-ES'!$I47,'HadGEM2-CC'!$I47,inmcm4!$I47,'IPSL-CM5A-LR'!$I47,'IPSL-CM5A-MR'!$I47,'IPSL-MC5B-LR'!$I47,MIROC5!$I47,'MIROC-ESM'!$I47,'MIROC-ESM-CHEM'!$I47,'MRI-CGCM3'!$I47,'NorESM1-M'!$I47)</f>
        <v>10.904597107335505</v>
      </c>
      <c r="Y48" s="9">
        <f>STDEV('bcc-csm-1'!$J47,'bcc-csm1-1-m'!$J47,'BNU-ESM'!$J47,CanESM2!$J47,CCSM4!$J47,'CNRM-CM5'!$J47,'CSIRO-Mk3-6-0'!$J47,'GFDL-ESM2M'!$J47,'GFDL-ESM2G'!$J47,'HadGEM2-ES'!$J47,'HadGEM2-CC'!$J47,inmcm4!$J47,'IPSL-CM5A-LR'!$J47,'IPSL-CM5A-MR'!$J47,'IPSL-MC5B-LR'!$J47,MIROC5!$J47,'MIROC-ESM'!$J47,'MIROC-ESM-CHEM'!$J47,'MRI-CGCM3'!$J47,'NorESM1-M'!$J47)</f>
        <v>19.654431614514664</v>
      </c>
      <c r="Z48" s="9">
        <f>STDEV('bcc-csm-1'!$K47,'bcc-csm1-1-m'!$K47,'BNU-ESM'!$K47,CanESM2!$K47,CCSM4!$K47,'CNRM-CM5'!$K47,'CSIRO-Mk3-6-0'!$K47,'GFDL-ESM2M'!$K47,'GFDL-ESM2G'!$K47,'HadGEM2-ES'!$K47,'HadGEM2-CC'!$K47,inmcm4!$K47,'IPSL-CM5A-LR'!$K47,'IPSL-CM5A-MR'!$K47,'IPSL-MC5B-LR'!$K47,MIROC5!$K47,'MIROC-ESM'!$K47,'MIROC-ESM-CHEM'!$K47,'MRI-CGCM3'!$K47,'NorESM1-M'!$K47)</f>
        <v>1.8280294008092572</v>
      </c>
      <c r="AA48" s="9">
        <f>STDEV('bcc-csm-1'!$L47,'bcc-csm1-1-m'!$L47,'BNU-ESM'!$L47,CanESM2!$L47,CCSM4!$L47,'CNRM-CM5'!$L47,'CSIRO-Mk3-6-0'!$L47,'GFDL-ESM2M'!$L47,'GFDL-ESM2G'!$L47,'HadGEM2-ES'!$L47,'HadGEM2-CC'!$L47,inmcm4!$L47,'IPSL-CM5A-LR'!$L47,'IPSL-CM5A-MR'!$L47,'IPSL-MC5B-LR'!$L47,MIROC5!$L47,'MIROC-ESM'!$L47,'MIROC-ESM-CHEM'!$L47,'MRI-CGCM3'!$L47,'NorESM1-M'!$L47)</f>
        <v>17.381343887687976</v>
      </c>
      <c r="AB48" s="9">
        <f>STDEV('bcc-csm-1'!$M47,'bcc-csm1-1-m'!$M47,'BNU-ESM'!$M47,CanESM2!$M47,CCSM4!$M47,'CNRM-CM5'!$M47,'CSIRO-Mk3-6-0'!$M47,'GFDL-ESM2M'!$M47,'GFDL-ESM2G'!$M47,'HadGEM2-ES'!$M47,'HadGEM2-CC'!$M47,inmcm4!$M47,'IPSL-CM5A-LR'!$M47,'IPSL-CM5A-MR'!$M47,'IPSL-MC5B-LR'!$M47,MIROC5!$M47,'MIROC-ESM'!$M47,'MIROC-ESM-CHEM'!$M47,'MRI-CGCM3'!$M47,'NorESM1-M'!$M47)</f>
        <v>26.707124273969757</v>
      </c>
      <c r="AC48" s="9">
        <f t="shared" ref="AC48:AH48" si="110">E48-(3*W48)</f>
        <v>-7.6312341441506311</v>
      </c>
      <c r="AD48" s="9">
        <f t="shared" si="110"/>
        <v>-18.638967038047511</v>
      </c>
      <c r="AE48" s="9">
        <f t="shared" si="110"/>
        <v>-46.116138023243991</v>
      </c>
      <c r="AF48" s="9">
        <f t="shared" si="110"/>
        <v>-9.5296651255327731</v>
      </c>
      <c r="AG48" s="9">
        <f t="shared" si="110"/>
        <v>-28.314298154113924</v>
      </c>
      <c r="AH48" s="9">
        <f t="shared" si="110"/>
        <v>-58.989240401909278</v>
      </c>
      <c r="AI48" s="9">
        <f t="shared" ref="AI48:AN48" si="111">E48+(3*W48)</f>
        <v>1.5650802979206313</v>
      </c>
      <c r="AJ48" s="9">
        <f t="shared" si="111"/>
        <v>46.788615605965518</v>
      </c>
      <c r="AK48" s="9">
        <f t="shared" si="111"/>
        <v>71.810451663843992</v>
      </c>
      <c r="AL48" s="9">
        <f t="shared" si="111"/>
        <v>1.4385112793227712</v>
      </c>
      <c r="AM48" s="9">
        <f t="shared" si="111"/>
        <v>75.973765172013927</v>
      </c>
      <c r="AN48" s="9">
        <f t="shared" si="111"/>
        <v>101.25350524190927</v>
      </c>
      <c r="AO48" s="60">
        <f>AVERAGE('bcc-csm-1'!$E47,'bcc-csm1-1-m'!$E47,'BNU-ESM'!$E47,CanESM2!$E47,CCSM4!$E47,'CNRM-CM5'!$E47,'CSIRO-Mk3-6-0'!$E47,'GFDL-ESM2M'!$E47,'GFDL-ESM2G'!$E47,'HadGEM2-ES'!$E47,'HadGEM2-CC'!$E47,inmcm4!$E47,'IPSL-CM5A-LR'!$E47,'IPSL-CM5A-MR'!$E47,'IPSL-MC5B-LR'!$E47,MIROC5!$E47,'MIROC-ESM'!$E47,'MIROC-ESM-CHEM'!$E47,'MRI-CGCM3'!$E47,'NorESM1-M'!$E47)</f>
        <v>14.973076922499995</v>
      </c>
      <c r="AP48" s="61">
        <f>AVERAGE('bcc-csm-1'!$F47,'bcc-csm1-1-m'!$F47,'BNU-ESM'!$F47,CanESM2!$F47,CCSM4!$F47,'CNRM-CM5'!$F47,'CSIRO-Mk3-6-0'!$F47,'GFDL-ESM2M'!$F47,'GFDL-ESM2G'!$F47,'HadGEM2-ES'!$F47,'HadGEM2-CC'!$F47,inmcm4!$F47,'IPSL-CM5A-LR'!$F47,'IPSL-CM5A-MR'!$F47,'IPSL-MC5B-LR'!$F47,MIROC5!$F47,'MIROC-ESM'!$F47,'MIROC-ESM-CHEM'!$F47,'MRI-CGCM3'!$F47,'NorESM1-M'!$F47)</f>
        <v>17.481649673</v>
      </c>
      <c r="AQ48" s="9">
        <f>AVERAGE('bcc-csm-1'!$G47,'bcc-csm1-1-m'!$G47,'BNU-ESM'!$G47,CanESM2!$G47,CCSM4!$G47,'CNRM-CM5'!$G47,'CSIRO-Mk3-6-0'!$G47,'GFDL-ESM2M'!$G47,'GFDL-ESM2G'!$G47,'HadGEM2-ES'!$G47,'HadGEM2-CC'!$G47,inmcm4!$G47,'IPSL-CM5A-LR'!$G47,'IPSL-CM5A-MR'!$G47,'IPSL-MC5B-LR'!$G47,MIROC5!$G47,'MIROC-ESM'!$G47,'MIROC-ESM-CHEM'!$G47,'MRI-CGCM3'!$G47,'NorESM1-M'!$G47)</f>
        <v>280.57407788500007</v>
      </c>
      <c r="AR48" s="57">
        <f t="shared" si="82"/>
        <v>-0.20256871308509775</v>
      </c>
      <c r="AS48" s="54">
        <f t="shared" si="83"/>
        <v>0.80511991415188011</v>
      </c>
      <c r="AT48" s="54">
        <f t="shared" si="84"/>
        <v>4.5788823105624578E-2</v>
      </c>
      <c r="AU48" s="57">
        <f t="shared" si="85"/>
        <v>-0.27019008477981737</v>
      </c>
      <c r="AV48" s="54">
        <f t="shared" si="86"/>
        <v>1.3631284206406715</v>
      </c>
      <c r="AW48" s="58">
        <f t="shared" si="87"/>
        <v>7.5317479716217772E-2</v>
      </c>
    </row>
    <row r="49" spans="1:49" ht="12.5" x14ac:dyDescent="0.25">
      <c r="A49" s="6" t="str">
        <f>IF(AND(B49='bcc-csm-1'!C48, B49='bcc-csm1-1-m'!C48,B49='BNU-ESM'!C48, B49=CanESM2!C48, B49=CCSM4!C48, B49='CNRM-CM5'!C48, B49='CSIRO-Mk3-6-0'!C48, B49='GFDL-ESM2M'!C48, B49='GFDL-ESM2G'!C48, B49='HadGEM2-ES'!C48, B49='HadGEM2-CC'!C48, B49=inmcm4!C48, B49='IPSL-CM5A-LR'!C48, B49='IPSL-CM5A-MR'!C48, B49='IPSL-MC5B-LR'!C48, B49=MIROC5!C48, B49='MIROC-ESM'!C48, B49='MIROC-ESM-CHEM'!C48, B49='MRI-CGCM3'!C48, B49='NorESM1-M'!C48), "Yes", "No")</f>
        <v>Yes</v>
      </c>
      <c r="B49" s="6">
        <v>20089</v>
      </c>
      <c r="C49" s="6" t="s">
        <v>122</v>
      </c>
      <c r="D49" s="7" t="s">
        <v>183</v>
      </c>
      <c r="E49" s="9">
        <f>AVERAGE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-3.7079487180035002</v>
      </c>
      <c r="F49" s="9">
        <f>AVERAGE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14.245947947199998</v>
      </c>
      <c r="G49" s="20">
        <f>AVERAGE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8.5475601767999994</v>
      </c>
      <c r="H49" s="9">
        <f>AVERAGE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-5.1679487180500008</v>
      </c>
      <c r="I49" s="9">
        <f>AVERAGE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22.996108594550002</v>
      </c>
      <c r="J49" s="20">
        <f>AVERAGE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11.336913763200002</v>
      </c>
      <c r="K49" s="9">
        <f>MIN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-6.7910256410000001</v>
      </c>
      <c r="L49" s="9">
        <f>MIN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-0.77949931800000005</v>
      </c>
      <c r="M49" s="9">
        <f>MIN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-23.74594424</v>
      </c>
      <c r="N49" s="9">
        <f>MIN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-9.5987179489999992</v>
      </c>
      <c r="O49" s="9">
        <f>MIN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2.2664702320000001</v>
      </c>
      <c r="P49" s="9">
        <f>MIN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-27.189982109999999</v>
      </c>
      <c r="Q49" s="9">
        <f>MAX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0.25128205129999998</v>
      </c>
      <c r="R49" s="9">
        <f>MAX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31.21520567</v>
      </c>
      <c r="S49" s="9">
        <f>MAX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41.675365450000001</v>
      </c>
      <c r="T49" s="9">
        <f>MAX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-2.1166666670000001</v>
      </c>
      <c r="U49" s="9">
        <f>MAX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55.988494889999998</v>
      </c>
      <c r="V49" s="9">
        <f>MAX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52.027936619999998</v>
      </c>
      <c r="W49" s="9">
        <f>STDEV('bcc-csm-1'!$H48,'bcc-csm1-1-m'!$H48,'BNU-ESM'!$H48,CanESM2!$H48,CCSM4!$H48,'CNRM-CM5'!$H48,'CSIRO-Mk3-6-0'!$H48,'GFDL-ESM2M'!$H48,'GFDL-ESM2G'!$H48,'HadGEM2-ES'!$H48,'HadGEM2-CC'!$H48,inmcm4!$H48,'IPSL-CM5A-LR'!$H48,'IPSL-CM5A-MR'!$H48,'IPSL-MC5B-LR'!$H48,MIROC5!$H48,'MIROC-ESM'!$H48,'MIROC-ESM-CHEM'!$H48,'MRI-CGCM3'!$H48,'NorESM1-M'!$H48)</f>
        <v>1.9805268294372</v>
      </c>
      <c r="X49" s="9">
        <f>STDEV('bcc-csm-1'!$I48,'bcc-csm1-1-m'!$I48,'BNU-ESM'!$I48,CanESM2!$I48,CCSM4!$I48,'CNRM-CM5'!$I48,'CSIRO-Mk3-6-0'!$I48,'GFDL-ESM2M'!$I48,'GFDL-ESM2G'!$I48,'HadGEM2-ES'!$I48,'HadGEM2-CC'!$I48,inmcm4!$I48,'IPSL-CM5A-LR'!$I48,'IPSL-CM5A-MR'!$I48,'IPSL-MC5B-LR'!$I48,MIROC5!$I48,'MIROC-ESM'!$I48,'MIROC-ESM-CHEM'!$I48,'MRI-CGCM3'!$I48,'NorESM1-M'!$I48)</f>
        <v>9.0930933335509643</v>
      </c>
      <c r="Y49" s="9">
        <f>STDEV('bcc-csm-1'!$J48,'bcc-csm1-1-m'!$J48,'BNU-ESM'!$J48,CanESM2!$J48,CCSM4!$J48,'CNRM-CM5'!$J48,'CSIRO-Mk3-6-0'!$J48,'GFDL-ESM2M'!$J48,'GFDL-ESM2G'!$J48,'HadGEM2-ES'!$J48,'HadGEM2-CC'!$J48,inmcm4!$J48,'IPSL-CM5A-LR'!$J48,'IPSL-CM5A-MR'!$J48,'IPSL-MC5B-LR'!$J48,MIROC5!$J48,'MIROC-ESM'!$J48,'MIROC-ESM-CHEM'!$J48,'MRI-CGCM3'!$J48,'NorESM1-M'!$J48)</f>
        <v>16.698921287412027</v>
      </c>
      <c r="Z49" s="9">
        <f>STDEV('bcc-csm-1'!$K48,'bcc-csm1-1-m'!$K48,'BNU-ESM'!$K48,CanESM2!$K48,CCSM4!$K48,'CNRM-CM5'!$K48,'CSIRO-Mk3-6-0'!$K48,'GFDL-ESM2M'!$K48,'GFDL-ESM2G'!$K48,'HadGEM2-ES'!$K48,'HadGEM2-CC'!$K48,inmcm4!$K48,'IPSL-CM5A-LR'!$K48,'IPSL-CM5A-MR'!$K48,'IPSL-MC5B-LR'!$K48,MIROC5!$K48,'MIROC-ESM'!$K48,'MIROC-ESM-CHEM'!$K48,'MRI-CGCM3'!$K48,'NorESM1-M'!$K48)</f>
        <v>1.9809196165084533</v>
      </c>
      <c r="AA49" s="9">
        <f>STDEV('bcc-csm-1'!$L48,'bcc-csm1-1-m'!$L48,'BNU-ESM'!$L48,CanESM2!$L48,CCSM4!$L48,'CNRM-CM5'!$L48,'CSIRO-Mk3-6-0'!$L48,'GFDL-ESM2M'!$L48,'GFDL-ESM2G'!$L48,'HadGEM2-ES'!$L48,'HadGEM2-CC'!$L48,inmcm4!$L48,'IPSL-CM5A-LR'!$L48,'IPSL-CM5A-MR'!$L48,'IPSL-MC5B-LR'!$L48,MIROC5!$L48,'MIROC-ESM'!$L48,'MIROC-ESM-CHEM'!$L48,'MRI-CGCM3'!$L48,'NorESM1-M'!$L48)</f>
        <v>14.44770724825282</v>
      </c>
      <c r="AB49" s="9">
        <f>STDEV('bcc-csm-1'!$M48,'bcc-csm1-1-m'!$M48,'BNU-ESM'!$M48,CanESM2!$M48,CCSM4!$M48,'CNRM-CM5'!$M48,'CSIRO-Mk3-6-0'!$M48,'GFDL-ESM2M'!$M48,'GFDL-ESM2G'!$M48,'HadGEM2-ES'!$M48,'HadGEM2-CC'!$M48,inmcm4!$M48,'IPSL-CM5A-LR'!$M48,'IPSL-CM5A-MR'!$M48,'IPSL-MC5B-LR'!$M48,MIROC5!$M48,'MIROC-ESM'!$M48,'MIROC-ESM-CHEM'!$M48,'MRI-CGCM3'!$M48,'NorESM1-M'!$M48)</f>
        <v>25.560645919800571</v>
      </c>
      <c r="AC49" s="9">
        <f t="shared" ref="AC49:AH49" si="112">E49-(3*W49)</f>
        <v>-9.6495292063151012</v>
      </c>
      <c r="AD49" s="9">
        <f t="shared" si="112"/>
        <v>-13.033332053452895</v>
      </c>
      <c r="AE49" s="9">
        <f t="shared" si="112"/>
        <v>-41.549203685436083</v>
      </c>
      <c r="AF49" s="9">
        <f t="shared" si="112"/>
        <v>-11.110707567575361</v>
      </c>
      <c r="AG49" s="9">
        <f t="shared" si="112"/>
        <v>-20.347013150208461</v>
      </c>
      <c r="AH49" s="9">
        <f t="shared" si="112"/>
        <v>-65.345023996201704</v>
      </c>
      <c r="AI49" s="9">
        <f t="shared" ref="AI49:AN49" si="113">E49+(3*W49)</f>
        <v>2.2336317703080999</v>
      </c>
      <c r="AJ49" s="9">
        <f t="shared" si="113"/>
        <v>41.525227947852891</v>
      </c>
      <c r="AK49" s="9">
        <f t="shared" si="113"/>
        <v>58.644324039036078</v>
      </c>
      <c r="AL49" s="9">
        <f t="shared" si="113"/>
        <v>0.77481013147535904</v>
      </c>
      <c r="AM49" s="9">
        <f t="shared" si="113"/>
        <v>66.339230339308472</v>
      </c>
      <c r="AN49" s="9">
        <f t="shared" si="113"/>
        <v>88.018851522601707</v>
      </c>
      <c r="AO49" s="60">
        <f>AVERAGE('bcc-csm-1'!$E48,'bcc-csm1-1-m'!$E48,'BNU-ESM'!$E48,CanESM2!$E48,CCSM4!$E48,'CNRM-CM5'!$E48,'CSIRO-Mk3-6-0'!$E48,'GFDL-ESM2M'!$E48,'GFDL-ESM2G'!$E48,'HadGEM2-ES'!$E48,'HadGEM2-CC'!$E48,inmcm4!$E48,'IPSL-CM5A-LR'!$E48,'IPSL-CM5A-MR'!$E48,'IPSL-MC5B-LR'!$E48,MIROC5!$E48,'MIROC-ESM'!$E48,'MIROC-ESM-CHEM'!$E48,'MRI-CGCM3'!$E48,'NorESM1-M'!$E48)</f>
        <v>23.417948718999998</v>
      </c>
      <c r="AP49" s="61">
        <f>AVERAGE('bcc-csm-1'!$F48,'bcc-csm1-1-m'!$F48,'BNU-ESM'!$F48,CanESM2!$F48,CCSM4!$F48,'CNRM-CM5'!$F48,'CSIRO-Mk3-6-0'!$F48,'GFDL-ESM2M'!$F48,'GFDL-ESM2G'!$F48,'HadGEM2-ES'!$F48,'HadGEM2-CC'!$F48,inmcm4!$F48,'IPSL-CM5A-LR'!$F48,'IPSL-CM5A-MR'!$F48,'IPSL-MC5B-LR'!$F48,MIROC5!$F48,'MIROC-ESM'!$F48,'MIROC-ESM-CHEM'!$F48,'MRI-CGCM3'!$F48,'NorESM1-M'!$F48)</f>
        <v>21.048569331499998</v>
      </c>
      <c r="AQ49" s="9">
        <f>AVERAGE('bcc-csm-1'!$G48,'bcc-csm1-1-m'!$G48,'BNU-ESM'!$G48,CanESM2!$G48,CCSM4!$G48,'CNRM-CM5'!$G48,'CSIRO-Mk3-6-0'!$G48,'GFDL-ESM2M'!$G48,'GFDL-ESM2G'!$G48,'HadGEM2-ES'!$G48,'HadGEM2-CC'!$G48,inmcm4!$G48,'IPSL-CM5A-LR'!$G48,'IPSL-CM5A-MR'!$G48,'IPSL-MC5B-LR'!$G48,MIROC5!$G48,'MIROC-ESM'!$G48,'MIROC-ESM-CHEM'!$G48,'MRI-CGCM3'!$G48,'NorESM1-M'!$G48)</f>
        <v>218.54309238499999</v>
      </c>
      <c r="AR49" s="57">
        <f t="shared" si="82"/>
        <v>-0.15833789553886418</v>
      </c>
      <c r="AS49" s="54">
        <f t="shared" si="83"/>
        <v>0.67681312315513942</v>
      </c>
      <c r="AT49" s="54">
        <f t="shared" si="84"/>
        <v>3.9111554995945839E-2</v>
      </c>
      <c r="AU49" s="57">
        <f t="shared" si="85"/>
        <v>-0.22068323660889305</v>
      </c>
      <c r="AV49" s="54">
        <f t="shared" si="86"/>
        <v>1.0925259685053956</v>
      </c>
      <c r="AW49" s="58">
        <f t="shared" si="87"/>
        <v>5.1874958112279948E-2</v>
      </c>
    </row>
    <row r="50" spans="1:49" ht="12.5" x14ac:dyDescent="0.25">
      <c r="A50" s="6" t="str">
        <f>IF(AND(B50='bcc-csm-1'!C49, B50='bcc-csm1-1-m'!C49,B50='BNU-ESM'!C49, B50=CanESM2!C49, B50=CCSM4!C49, B50='CNRM-CM5'!C49, B50='CSIRO-Mk3-6-0'!C49, B50='GFDL-ESM2M'!C49, B50='GFDL-ESM2G'!C49, B50='HadGEM2-ES'!C49, B50='HadGEM2-CC'!C49, B50=inmcm4!C49, B50='IPSL-CM5A-LR'!C49, B50='IPSL-CM5A-MR'!C49, B50='IPSL-MC5B-LR'!C49, B50=MIROC5!C49, B50='MIROC-ESM'!C49, B50='MIROC-ESM-CHEM'!C49, B50='MRI-CGCM3'!C49, B50='NorESM1-M'!C49), "Yes", "No")</f>
        <v>Yes</v>
      </c>
      <c r="B50" s="6">
        <v>20091</v>
      </c>
      <c r="C50" s="6" t="s">
        <v>123</v>
      </c>
      <c r="D50" s="7" t="s">
        <v>183</v>
      </c>
      <c r="E50" s="9">
        <f>AVERAGE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-3.1761538461450001</v>
      </c>
      <c r="F50" s="9">
        <f>AVERAGE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12.655838957949999</v>
      </c>
      <c r="G50" s="20">
        <f>AVERAGE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11.447920315549998</v>
      </c>
      <c r="H50" s="9">
        <f>AVERAGE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-4.1136538461250005</v>
      </c>
      <c r="I50" s="9">
        <f>AVERAGE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21.812040564139998</v>
      </c>
      <c r="J50" s="20">
        <f>AVERAGE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21.950658497849997</v>
      </c>
      <c r="K50" s="9">
        <f>MIN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-5.4769230770000004</v>
      </c>
      <c r="L50" s="9">
        <f>MIN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-1.495675825</v>
      </c>
      <c r="M50" s="9">
        <f>MIN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-19.218115300000001</v>
      </c>
      <c r="N50" s="9">
        <f>MIN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-7.3769230769999998</v>
      </c>
      <c r="O50" s="9">
        <f>MIN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0.52947866980000002</v>
      </c>
      <c r="P50" s="9">
        <f>MIN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-17.231709989999999</v>
      </c>
      <c r="Q50" s="9">
        <f>MAX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-0.17948717950000001</v>
      </c>
      <c r="R50" s="9">
        <f>MAX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34.165606050000001</v>
      </c>
      <c r="S50" s="9">
        <f>MAX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53.037049979999999</v>
      </c>
      <c r="T50" s="9">
        <f>MAX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-0.75641025640000004</v>
      </c>
      <c r="U50" s="9">
        <f>MAX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57.246335780000003</v>
      </c>
      <c r="V50" s="9">
        <f>MAX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61.192739199999998</v>
      </c>
      <c r="W50" s="9">
        <f>STDEV('bcc-csm-1'!$H49,'bcc-csm1-1-m'!$H49,'BNU-ESM'!$H49,CanESM2!$H49,CCSM4!$H49,'CNRM-CM5'!$H49,'CSIRO-Mk3-6-0'!$H49,'GFDL-ESM2M'!$H49,'GFDL-ESM2G'!$H49,'HadGEM2-ES'!$H49,'HadGEM2-CC'!$H49,inmcm4!$H49,'IPSL-CM5A-LR'!$H49,'IPSL-CM5A-MR'!$H49,'IPSL-MC5B-LR'!$H49,MIROC5!$H49,'MIROC-ESM'!$H49,'MIROC-ESM-CHEM'!$H49,'MRI-CGCM3'!$H49,'NorESM1-M'!$H49)</f>
        <v>1.4604856519673743</v>
      </c>
      <c r="X50" s="9">
        <f>STDEV('bcc-csm-1'!$I49,'bcc-csm1-1-m'!$I49,'BNU-ESM'!$I49,CanESM2!$I49,CCSM4!$I49,'CNRM-CM5'!$I49,'CSIRO-Mk3-6-0'!$I49,'GFDL-ESM2M'!$I49,'GFDL-ESM2G'!$I49,'HadGEM2-ES'!$I49,'HadGEM2-CC'!$I49,inmcm4!$I49,'IPSL-CM5A-LR'!$I49,'IPSL-CM5A-MR'!$I49,'IPSL-MC5B-LR'!$I49,MIROC5!$I49,'MIROC-ESM'!$I49,'MIROC-ESM-CHEM'!$I49,'MRI-CGCM3'!$I49,'NorESM1-M'!$I49)</f>
        <v>10.344457831638895</v>
      </c>
      <c r="Y50" s="9">
        <f>STDEV('bcc-csm-1'!$J49,'bcc-csm1-1-m'!$J49,'BNU-ESM'!$J49,CanESM2!$J49,CCSM4!$J49,'CNRM-CM5'!$J49,'CSIRO-Mk3-6-0'!$J49,'GFDL-ESM2M'!$J49,'GFDL-ESM2G'!$J49,'HadGEM2-ES'!$J49,'HadGEM2-CC'!$J49,inmcm4!$J49,'IPSL-CM5A-LR'!$J49,'IPSL-CM5A-MR'!$J49,'IPSL-MC5B-LR'!$J49,MIROC5!$J49,'MIROC-ESM'!$J49,'MIROC-ESM-CHEM'!$J49,'MRI-CGCM3'!$J49,'NorESM1-M'!$J49)</f>
        <v>17.50762374674116</v>
      </c>
      <c r="Z50" s="9">
        <f>STDEV('bcc-csm-1'!$K49,'bcc-csm1-1-m'!$K49,'BNU-ESM'!$K49,CanESM2!$K49,CCSM4!$K49,'CNRM-CM5'!$K49,'CSIRO-Mk3-6-0'!$K49,'GFDL-ESM2M'!$K49,'GFDL-ESM2G'!$K49,'HadGEM2-ES'!$K49,'HadGEM2-CC'!$K49,inmcm4!$K49,'IPSL-CM5A-LR'!$K49,'IPSL-CM5A-MR'!$K49,'IPSL-MC5B-LR'!$K49,MIROC5!$K49,'MIROC-ESM'!$K49,'MIROC-ESM-CHEM'!$K49,'MRI-CGCM3'!$K49,'NorESM1-M'!$K49)</f>
        <v>1.8701134126589205</v>
      </c>
      <c r="AA50" s="9">
        <f>STDEV('bcc-csm-1'!$L49,'bcc-csm1-1-m'!$L49,'BNU-ESM'!$L49,CanESM2!$L49,CCSM4!$L49,'CNRM-CM5'!$L49,'CSIRO-Mk3-6-0'!$L49,'GFDL-ESM2M'!$L49,'GFDL-ESM2G'!$L49,'HadGEM2-ES'!$L49,'HadGEM2-CC'!$L49,inmcm4!$L49,'IPSL-CM5A-LR'!$L49,'IPSL-CM5A-MR'!$L49,'IPSL-MC5B-LR'!$L49,MIROC5!$L49,'MIROC-ESM'!$L49,'MIROC-ESM-CHEM'!$L49,'MRI-CGCM3'!$L49,'NorESM1-M'!$L49)</f>
        <v>15.98400700611516</v>
      </c>
      <c r="AB50" s="9">
        <f>STDEV('bcc-csm-1'!$M49,'bcc-csm1-1-m'!$M49,'BNU-ESM'!$M49,CanESM2!$M49,CCSM4!$M49,'CNRM-CM5'!$M49,'CSIRO-Mk3-6-0'!$M49,'GFDL-ESM2M'!$M49,'GFDL-ESM2G'!$M49,'HadGEM2-ES'!$M49,'HadGEM2-CC'!$M49,inmcm4!$M49,'IPSL-CM5A-LR'!$M49,'IPSL-CM5A-MR'!$M49,'IPSL-MC5B-LR'!$M49,MIROC5!$M49,'MIROC-ESM'!$M49,'MIROC-ESM-CHEM'!$M49,'MRI-CGCM3'!$M49,'NorESM1-M'!$M49)</f>
        <v>24.834206167178397</v>
      </c>
      <c r="AC50" s="9">
        <f t="shared" ref="AC50:AH50" si="114">E50-(3*W50)</f>
        <v>-7.5576108020471224</v>
      </c>
      <c r="AD50" s="9">
        <f t="shared" si="114"/>
        <v>-18.377534536966685</v>
      </c>
      <c r="AE50" s="9">
        <f t="shared" si="114"/>
        <v>-41.07495092467348</v>
      </c>
      <c r="AF50" s="9">
        <f t="shared" si="114"/>
        <v>-9.7239940841017614</v>
      </c>
      <c r="AG50" s="9">
        <f t="shared" si="114"/>
        <v>-26.139980454205478</v>
      </c>
      <c r="AH50" s="9">
        <f t="shared" si="114"/>
        <v>-52.551960003685195</v>
      </c>
      <c r="AI50" s="9">
        <f t="shared" ref="AI50:AN50" si="115">E50+(3*W50)</f>
        <v>1.2053031097571227</v>
      </c>
      <c r="AJ50" s="9">
        <f t="shared" si="115"/>
        <v>43.689212452866684</v>
      </c>
      <c r="AK50" s="9">
        <f t="shared" si="115"/>
        <v>63.970791555773481</v>
      </c>
      <c r="AL50" s="9">
        <f t="shared" si="115"/>
        <v>1.4966863918517612</v>
      </c>
      <c r="AM50" s="9">
        <f t="shared" si="115"/>
        <v>69.764061582485482</v>
      </c>
      <c r="AN50" s="9">
        <f t="shared" si="115"/>
        <v>96.453276999385196</v>
      </c>
      <c r="AO50" s="60">
        <f>AVERAGE('bcc-csm-1'!$E49,'bcc-csm1-1-m'!$E49,'BNU-ESM'!$E49,CanESM2!$E49,CCSM4!$E49,'CNRM-CM5'!$E49,'CSIRO-Mk3-6-0'!$E49,'GFDL-ESM2M'!$E49,'GFDL-ESM2G'!$E49,'HadGEM2-ES'!$E49,'HadGEM2-CC'!$E49,inmcm4!$E49,'IPSL-CM5A-LR'!$E49,'IPSL-CM5A-MR'!$E49,'IPSL-MC5B-LR'!$E49,MIROC5!$E49,'MIROC-ESM'!$E49,'MIROC-ESM-CHEM'!$E49,'MRI-CGCM3'!$E49,'NorESM1-M'!$E49)</f>
        <v>13.646153845999999</v>
      </c>
      <c r="AP50" s="61">
        <f>AVERAGE('bcc-csm-1'!$F49,'bcc-csm1-1-m'!$F49,'BNU-ESM'!$F49,CanESM2!$F49,CCSM4!$F49,'CNRM-CM5'!$F49,'CSIRO-Mk3-6-0'!$F49,'GFDL-ESM2M'!$F49,'GFDL-ESM2G'!$F49,'HadGEM2-ES'!$F49,'HadGEM2-CC'!$F49,inmcm4!$F49,'IPSL-CM5A-LR'!$F49,'IPSL-CM5A-MR'!$F49,'IPSL-MC5B-LR'!$F49,MIROC5!$F49,'MIROC-ESM'!$F49,'MIROC-ESM-CHEM'!$F49,'MRI-CGCM3'!$F49,'NorESM1-M'!$F49)</f>
        <v>14.030985953949999</v>
      </c>
      <c r="AQ50" s="9">
        <f>AVERAGE('bcc-csm-1'!$G49,'bcc-csm1-1-m'!$G49,'BNU-ESM'!$G49,CanESM2!$G49,CCSM4!$G49,'CNRM-CM5'!$G49,'CSIRO-Mk3-6-0'!$G49,'GFDL-ESM2M'!$G49,'GFDL-ESM2G'!$G49,'HadGEM2-ES'!$G49,'HadGEM2-CC'!$G49,inmcm4!$G49,'IPSL-CM5A-LR'!$G49,'IPSL-CM5A-MR'!$G49,'IPSL-MC5B-LR'!$G49,MIROC5!$G49,'MIROC-ESM'!$G49,'MIROC-ESM-CHEM'!$G49,'MRI-CGCM3'!$G49,'NorESM1-M'!$G49)</f>
        <v>299.69717967999998</v>
      </c>
      <c r="AR50" s="57">
        <f t="shared" si="82"/>
        <v>-0.23275084554876271</v>
      </c>
      <c r="AS50" s="54">
        <f t="shared" si="83"/>
        <v>0.9019921336595117</v>
      </c>
      <c r="AT50" s="54">
        <f t="shared" si="84"/>
        <v>3.819829178163589E-2</v>
      </c>
      <c r="AU50" s="57">
        <f t="shared" si="85"/>
        <v>-0.30145152198550118</v>
      </c>
      <c r="AV50" s="54">
        <f t="shared" si="86"/>
        <v>1.5545622122157052</v>
      </c>
      <c r="AW50" s="58">
        <f t="shared" si="87"/>
        <v>7.3242793012892854E-2</v>
      </c>
    </row>
    <row r="51" spans="1:49" ht="12.5" x14ac:dyDescent="0.25">
      <c r="A51" s="6" t="str">
        <f>IF(AND(B51='bcc-csm-1'!C50, B51='bcc-csm1-1-m'!C50,B51='BNU-ESM'!C50, B51=CanESM2!C50, B51=CCSM4!C50, B51='CNRM-CM5'!C50, B51='CSIRO-Mk3-6-0'!C50, B51='GFDL-ESM2M'!C50, B51='GFDL-ESM2G'!C50, B51='HadGEM2-ES'!C50, B51='HadGEM2-CC'!C50, B51=inmcm4!C50, B51='IPSL-CM5A-LR'!C50, B51='IPSL-CM5A-MR'!C50, B51='IPSL-MC5B-LR'!C50, B51=MIROC5!C50, B51='MIROC-ESM'!C50, B51='MIROC-ESM-CHEM'!C50, B51='MRI-CGCM3'!C50, B51='NorESM1-M'!C50), "Yes", "No")</f>
        <v>Yes</v>
      </c>
      <c r="B51" s="6">
        <v>20093</v>
      </c>
      <c r="C51" s="6" t="s">
        <v>124</v>
      </c>
      <c r="D51" s="7" t="s">
        <v>183</v>
      </c>
      <c r="E51" s="9">
        <f>AVERAGE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-4.1039102564349994</v>
      </c>
      <c r="F51" s="9">
        <f>AVERAGE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19.230614195199998</v>
      </c>
      <c r="G51" s="20">
        <f>AVERAGE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8.4724370722350013</v>
      </c>
      <c r="H51" s="9">
        <f>AVERAGE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-5.8289102564499995</v>
      </c>
      <c r="I51" s="9">
        <f>AVERAGE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32.141154376400003</v>
      </c>
      <c r="J51" s="20">
        <f>AVERAGE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5.9624328814500007</v>
      </c>
      <c r="K51" s="9">
        <f>MIN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-6.6961538459999996</v>
      </c>
      <c r="L51" s="9">
        <f>MIN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6.2438814970000003</v>
      </c>
      <c r="M51" s="9">
        <f>MIN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-2.9312737719999999</v>
      </c>
      <c r="N51" s="9">
        <f>MIN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-8.8564102560000002</v>
      </c>
      <c r="O51" s="9">
        <f>MIN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9.567987188</v>
      </c>
      <c r="P51" s="9">
        <f>MIN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-24.094168</v>
      </c>
      <c r="Q51" s="9">
        <f>MAX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-0.50769230769999996</v>
      </c>
      <c r="R51" s="9">
        <f>MAX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31.957128059999999</v>
      </c>
      <c r="S51" s="9">
        <f>MAX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16.384435209999999</v>
      </c>
      <c r="T51" s="9">
        <f>MAX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-1.653846154</v>
      </c>
      <c r="U51" s="9">
        <f>MAX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59.153347699999998</v>
      </c>
      <c r="V51" s="9">
        <f>MAX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34.169780129999999</v>
      </c>
      <c r="W51" s="9">
        <f>STDEV('bcc-csm-1'!$H50,'bcc-csm1-1-m'!$H50,'BNU-ESM'!$H50,CanESM2!$H50,CCSM4!$H50,'CNRM-CM5'!$H50,'CSIRO-Mk3-6-0'!$H50,'GFDL-ESM2M'!$H50,'GFDL-ESM2G'!$H50,'HadGEM2-ES'!$H50,'HadGEM2-CC'!$H50,inmcm4!$H50,'IPSL-CM5A-LR'!$H50,'IPSL-CM5A-MR'!$H50,'IPSL-MC5B-LR'!$H50,MIROC5!$H50,'MIROC-ESM'!$H50,'MIROC-ESM-CHEM'!$H50,'MRI-CGCM3'!$H50,'NorESM1-M'!$H50)</f>
        <v>1.566435091499619</v>
      </c>
      <c r="X51" s="9">
        <f>STDEV('bcc-csm-1'!$I50,'bcc-csm1-1-m'!$I50,'BNU-ESM'!$I50,CanESM2!$I50,CCSM4!$I50,'CNRM-CM5'!$I50,'CSIRO-Mk3-6-0'!$I50,'GFDL-ESM2M'!$I50,'GFDL-ESM2G'!$I50,'HadGEM2-ES'!$I50,'HadGEM2-CC'!$I50,inmcm4!$I50,'IPSL-CM5A-LR'!$I50,'IPSL-CM5A-MR'!$I50,'IPSL-MC5B-LR'!$I50,MIROC5!$I50,'MIROC-ESM'!$I50,'MIROC-ESM-CHEM'!$I50,'MRI-CGCM3'!$I50,'NorESM1-M'!$I50)</f>
        <v>8.4659841785205732</v>
      </c>
      <c r="Y51" s="9">
        <f>STDEV('bcc-csm-1'!$J50,'bcc-csm1-1-m'!$J50,'BNU-ESM'!$J50,CanESM2!$J50,CCSM4!$J50,'CNRM-CM5'!$J50,'CSIRO-Mk3-6-0'!$J50,'GFDL-ESM2M'!$J50,'GFDL-ESM2G'!$J50,'HadGEM2-ES'!$J50,'HadGEM2-CC'!$J50,inmcm4!$J50,'IPSL-CM5A-LR'!$J50,'IPSL-CM5A-MR'!$J50,'IPSL-MC5B-LR'!$J50,MIROC5!$J50,'MIROC-ESM'!$J50,'MIROC-ESM-CHEM'!$J50,'MRI-CGCM3'!$J50,'NorESM1-M'!$J50)</f>
        <v>5.5572693409551031</v>
      </c>
      <c r="Z51" s="9">
        <f>STDEV('bcc-csm-1'!$K50,'bcc-csm1-1-m'!$K50,'BNU-ESM'!$K50,CanESM2!$K50,CCSM4!$K50,'CNRM-CM5'!$K50,'CSIRO-Mk3-6-0'!$K50,'GFDL-ESM2M'!$K50,'GFDL-ESM2G'!$K50,'HadGEM2-ES'!$K50,'HadGEM2-CC'!$K50,inmcm4!$K50,'IPSL-CM5A-LR'!$K50,'IPSL-CM5A-MR'!$K50,'IPSL-MC5B-LR'!$K50,MIROC5!$K50,'MIROC-ESM'!$K50,'MIROC-ESM-CHEM'!$K50,'MRI-CGCM3'!$K50,'NorESM1-M'!$K50)</f>
        <v>1.8747993871013933</v>
      </c>
      <c r="AA51" s="9">
        <f>STDEV('bcc-csm-1'!$L50,'bcc-csm1-1-m'!$L50,'BNU-ESM'!$L50,CanESM2!$L50,CCSM4!$L50,'CNRM-CM5'!$L50,'CSIRO-Mk3-6-0'!$L50,'GFDL-ESM2M'!$L50,'GFDL-ESM2G'!$L50,'HadGEM2-ES'!$L50,'HadGEM2-CC'!$L50,inmcm4!$L50,'IPSL-CM5A-LR'!$L50,'IPSL-CM5A-MR'!$L50,'IPSL-MC5B-LR'!$L50,MIROC5!$L50,'MIROC-ESM'!$L50,'MIROC-ESM-CHEM'!$L50,'MRI-CGCM3'!$L50,'NorESM1-M'!$L50)</f>
        <v>14.388523878084184</v>
      </c>
      <c r="AB51" s="9">
        <f>STDEV('bcc-csm-1'!$M50,'bcc-csm1-1-m'!$M50,'BNU-ESM'!$M50,CanESM2!$M50,CCSM4!$M50,'CNRM-CM5'!$M50,'CSIRO-Mk3-6-0'!$M50,'GFDL-ESM2M'!$M50,'GFDL-ESM2G'!$M50,'HadGEM2-ES'!$M50,'HadGEM2-CC'!$M50,inmcm4!$M50,'IPSL-CM5A-LR'!$M50,'IPSL-CM5A-MR'!$M50,'IPSL-MC5B-LR'!$M50,MIROC5!$M50,'MIROC-ESM'!$M50,'MIROC-ESM-CHEM'!$M50,'MRI-CGCM3'!$M50,'NorESM1-M'!$M50)</f>
        <v>17.734517034715825</v>
      </c>
      <c r="AC51" s="9">
        <f t="shared" ref="AC51:AH51" si="116">E51-(3*W51)</f>
        <v>-8.8032155309338567</v>
      </c>
      <c r="AD51" s="9">
        <f t="shared" si="116"/>
        <v>-6.1673383403617237</v>
      </c>
      <c r="AE51" s="9">
        <f t="shared" si="116"/>
        <v>-8.1993709506303087</v>
      </c>
      <c r="AF51" s="9">
        <f t="shared" si="116"/>
        <v>-11.45330841775418</v>
      </c>
      <c r="AG51" s="9">
        <f t="shared" si="116"/>
        <v>-11.024417257852548</v>
      </c>
      <c r="AH51" s="9">
        <f t="shared" si="116"/>
        <v>-47.24111822269748</v>
      </c>
      <c r="AI51" s="9">
        <f t="shared" ref="AI51:AN51" si="117">E51+(3*W51)</f>
        <v>0.59539501806385786</v>
      </c>
      <c r="AJ51" s="9">
        <f t="shared" si="117"/>
        <v>44.628566730761719</v>
      </c>
      <c r="AK51" s="9">
        <f t="shared" si="117"/>
        <v>25.14424509510031</v>
      </c>
      <c r="AL51" s="9">
        <f t="shared" si="117"/>
        <v>-0.20451209514581947</v>
      </c>
      <c r="AM51" s="9">
        <f t="shared" si="117"/>
        <v>75.306726010652554</v>
      </c>
      <c r="AN51" s="9">
        <f t="shared" si="117"/>
        <v>59.165983985597478</v>
      </c>
      <c r="AO51" s="60">
        <f>AVERAGE('bcc-csm-1'!$E50,'bcc-csm1-1-m'!$E50,'BNU-ESM'!$E50,CanESM2!$E50,CCSM4!$E50,'CNRM-CM5'!$E50,'CSIRO-Mk3-6-0'!$E50,'GFDL-ESM2M'!$E50,'GFDL-ESM2G'!$E50,'HadGEM2-ES'!$E50,'HadGEM2-CC'!$E50,inmcm4!$E50,'IPSL-CM5A-LR'!$E50,'IPSL-CM5A-MR'!$E50,'IPSL-MC5B-LR'!$E50,MIROC5!$E50,'MIROC-ESM'!$E50,'MIROC-ESM-CHEM'!$E50,'MRI-CGCM3'!$E50,'NorESM1-M'!$E50)</f>
        <v>26.806410256499998</v>
      </c>
      <c r="AP51" s="61">
        <f>AVERAGE('bcc-csm-1'!$F50,'bcc-csm1-1-m'!$F50,'BNU-ESM'!$F50,CanESM2!$F50,CCSM4!$F50,'CNRM-CM5'!$F50,'CSIRO-Mk3-6-0'!$F50,'GFDL-ESM2M'!$F50,'GFDL-ESM2G'!$F50,'HadGEM2-ES'!$F50,'HadGEM2-CC'!$F50,inmcm4!$F50,'IPSL-CM5A-LR'!$F50,'IPSL-CM5A-MR'!$F50,'IPSL-MC5B-LR'!$F50,MIROC5!$F50,'MIROC-ESM'!$F50,'MIROC-ESM-CHEM'!$F50,'MRI-CGCM3'!$F50,'NorESM1-M'!$F50)</f>
        <v>34.780888075499995</v>
      </c>
      <c r="AQ51" s="9">
        <f>AVERAGE('bcc-csm-1'!$G50,'bcc-csm1-1-m'!$G50,'BNU-ESM'!$G50,CanESM2!$G50,CCSM4!$G50,'CNRM-CM5'!$G50,'CSIRO-Mk3-6-0'!$G50,'GFDL-ESM2M'!$G50,'GFDL-ESM2G'!$G50,'HadGEM2-ES'!$G50,'HadGEM2-CC'!$G50,inmcm4!$G50,'IPSL-CM5A-LR'!$G50,'IPSL-CM5A-MR'!$G50,'IPSL-MC5B-LR'!$G50,MIROC5!$G50,'MIROC-ESM'!$G50,'MIROC-ESM-CHEM'!$G50,'MRI-CGCM3'!$G50,'NorESM1-M'!$G50)</f>
        <v>132.74795625500002</v>
      </c>
      <c r="AR51" s="57">
        <f t="shared" si="82"/>
        <v>-0.15309436128024215</v>
      </c>
      <c r="AS51" s="54">
        <f t="shared" si="83"/>
        <v>0.55290750924632759</v>
      </c>
      <c r="AT51" s="54">
        <f t="shared" si="84"/>
        <v>6.3823484076545867E-2</v>
      </c>
      <c r="AU51" s="57">
        <f t="shared" si="85"/>
        <v>-0.21744464106441144</v>
      </c>
      <c r="AV51" s="54">
        <f t="shared" si="86"/>
        <v>0.92410390173563606</v>
      </c>
      <c r="AW51" s="58">
        <f t="shared" si="87"/>
        <v>4.491544012923681E-2</v>
      </c>
    </row>
    <row r="52" spans="1:49" ht="12.5" x14ac:dyDescent="0.25">
      <c r="A52" s="6" t="str">
        <f>IF(AND(B52='bcc-csm-1'!C51, B52='bcc-csm1-1-m'!C51,B52='BNU-ESM'!C51, B52=CanESM2!C51, B52=CCSM4!C51, B52='CNRM-CM5'!C51, B52='CSIRO-Mk3-6-0'!C51, B52='GFDL-ESM2M'!C51, B52='GFDL-ESM2G'!C51, B52='HadGEM2-ES'!C51, B52='HadGEM2-CC'!C51, B52=inmcm4!C51, B52='IPSL-CM5A-LR'!C51, B52='IPSL-CM5A-MR'!C51, B52='IPSL-MC5B-LR'!C51, B52=MIROC5!C51, B52='MIROC-ESM'!C51, B52='MIROC-ESM-CHEM'!C51, B52='MRI-CGCM3'!C51, B52='NorESM1-M'!C51), "Yes", "No")</f>
        <v>Yes</v>
      </c>
      <c r="B52" s="6">
        <v>20095</v>
      </c>
      <c r="C52" s="6" t="s">
        <v>125</v>
      </c>
      <c r="D52" s="7" t="s">
        <v>183</v>
      </c>
      <c r="E52" s="9">
        <f>AVERAGE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-2.9416666666450002</v>
      </c>
      <c r="F52" s="9">
        <f>AVERAGE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19.755811262979996</v>
      </c>
      <c r="G52" s="20">
        <f>AVERAGE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11.554704389809999</v>
      </c>
      <c r="H52" s="9">
        <f>AVERAGE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-3.6866666666499994</v>
      </c>
      <c r="I52" s="9">
        <f>AVERAGE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33.090591251150002</v>
      </c>
      <c r="J52" s="20">
        <f>AVERAGE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12.564711851300002</v>
      </c>
      <c r="K52" s="9">
        <f>MIN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-4.9166666670000003</v>
      </c>
      <c r="L52" s="9">
        <f>MIN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0.90553908959999996</v>
      </c>
      <c r="M52" s="9">
        <f>MIN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-10.08622928</v>
      </c>
      <c r="N52" s="9">
        <f>MIN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-6.2833333329999999</v>
      </c>
      <c r="O52" s="9">
        <f>MIN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2.9575819019999998</v>
      </c>
      <c r="P52" s="9">
        <f>MIN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-38.18883572</v>
      </c>
      <c r="Q52" s="9">
        <f>MAX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-0.45384615379999999</v>
      </c>
      <c r="R52" s="9">
        <f>MAX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34.026893180000002</v>
      </c>
      <c r="S52" s="9">
        <f>MAX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37.548876880000002</v>
      </c>
      <c r="T52" s="9">
        <f>MAX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-1.7358974359999999</v>
      </c>
      <c r="U52" s="9">
        <f>MAX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67.144173809999998</v>
      </c>
      <c r="V52" s="9">
        <f>MAX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58.848301540000001</v>
      </c>
      <c r="W52" s="9">
        <f>STDEV('bcc-csm-1'!$H51,'bcc-csm1-1-m'!$H51,'BNU-ESM'!$H51,CanESM2!$H51,CCSM4!$H51,'CNRM-CM5'!$H51,'CSIRO-Mk3-6-0'!$H51,'GFDL-ESM2M'!$H51,'GFDL-ESM2G'!$H51,'HadGEM2-ES'!$H51,'HadGEM2-CC'!$H51,inmcm4!$H51,'IPSL-CM5A-LR'!$H51,'IPSL-CM5A-MR'!$H51,'IPSL-MC5B-LR'!$H51,MIROC5!$H51,'MIROC-ESM'!$H51,'MIROC-ESM-CHEM'!$H51,'MRI-CGCM3'!$H51,'NorESM1-M'!$H51)</f>
        <v>1.2851601645457877</v>
      </c>
      <c r="X52" s="9">
        <f>STDEV('bcc-csm-1'!$I51,'bcc-csm1-1-m'!$I51,'BNU-ESM'!$I51,CanESM2!$I51,CCSM4!$I51,'CNRM-CM5'!$I51,'CSIRO-Mk3-6-0'!$I51,'GFDL-ESM2M'!$I51,'GFDL-ESM2G'!$I51,'HadGEM2-ES'!$I51,'HadGEM2-CC'!$I51,inmcm4!$I51,'IPSL-CM5A-LR'!$I51,'IPSL-CM5A-MR'!$I51,'IPSL-MC5B-LR'!$I51,MIROC5!$I51,'MIROC-ESM'!$I51,'MIROC-ESM-CHEM'!$I51,'MRI-CGCM3'!$I51,'NorESM1-M'!$I51)</f>
        <v>11.122839033450525</v>
      </c>
      <c r="Y52" s="9">
        <f>STDEV('bcc-csm-1'!$J51,'bcc-csm1-1-m'!$J51,'BNU-ESM'!$J51,CanESM2!$J51,CCSM4!$J51,'CNRM-CM5'!$J51,'CSIRO-Mk3-6-0'!$J51,'GFDL-ESM2M'!$J51,'GFDL-ESM2G'!$J51,'HadGEM2-ES'!$J51,'HadGEM2-CC'!$J51,inmcm4!$J51,'IPSL-CM5A-LR'!$J51,'IPSL-CM5A-MR'!$J51,'IPSL-MC5B-LR'!$J51,MIROC5!$J51,'MIROC-ESM'!$J51,'MIROC-ESM-CHEM'!$J51,'MRI-CGCM3'!$J51,'NorESM1-M'!$J51)</f>
        <v>13.333622014745121</v>
      </c>
      <c r="Z52" s="9">
        <f>STDEV('bcc-csm-1'!$K51,'bcc-csm1-1-m'!$K51,'BNU-ESM'!$K51,CanESM2!$K51,CCSM4!$K51,'CNRM-CM5'!$K51,'CSIRO-Mk3-6-0'!$K51,'GFDL-ESM2M'!$K51,'GFDL-ESM2G'!$K51,'HadGEM2-ES'!$K51,'HadGEM2-CC'!$K51,inmcm4!$K51,'IPSL-CM5A-LR'!$K51,'IPSL-CM5A-MR'!$K51,'IPSL-MC5B-LR'!$K51,MIROC5!$K51,'MIROC-ESM'!$K51,'MIROC-ESM-CHEM'!$K51,'MRI-CGCM3'!$K51,'NorESM1-M'!$K51)</f>
        <v>1.2467871024816795</v>
      </c>
      <c r="AA52" s="9">
        <f>STDEV('bcc-csm-1'!$L51,'bcc-csm1-1-m'!$L51,'BNU-ESM'!$L51,CanESM2!$L51,CCSM4!$L51,'CNRM-CM5'!$L51,'CSIRO-Mk3-6-0'!$L51,'GFDL-ESM2M'!$L51,'GFDL-ESM2G'!$L51,'HadGEM2-ES'!$L51,'HadGEM2-CC'!$L51,inmcm4!$L51,'IPSL-CM5A-LR'!$L51,'IPSL-CM5A-MR'!$L51,'IPSL-MC5B-LR'!$L51,MIROC5!$L51,'MIROC-ESM'!$L51,'MIROC-ESM-CHEM'!$L51,'MRI-CGCM3'!$L51,'NorESM1-M'!$L51)</f>
        <v>17.528446002832087</v>
      </c>
      <c r="AB52" s="9">
        <f>STDEV('bcc-csm-1'!$M51,'bcc-csm1-1-m'!$M51,'BNU-ESM'!$M51,CanESM2!$M51,CCSM4!$M51,'CNRM-CM5'!$M51,'CSIRO-Mk3-6-0'!$M51,'GFDL-ESM2M'!$M51,'GFDL-ESM2G'!$M51,'HadGEM2-ES'!$M51,'HadGEM2-CC'!$M51,inmcm4!$M51,'IPSL-CM5A-LR'!$M51,'IPSL-CM5A-MR'!$M51,'IPSL-MC5B-LR'!$M51,MIROC5!$M51,'MIROC-ESM'!$M51,'MIROC-ESM-CHEM'!$M51,'MRI-CGCM3'!$M51,'NorESM1-M'!$M51)</f>
        <v>27.64757256745926</v>
      </c>
      <c r="AC52" s="9">
        <f t="shared" ref="AC52:AH52" si="118">E52-(3*W52)</f>
        <v>-6.7971471602823632</v>
      </c>
      <c r="AD52" s="9">
        <f t="shared" si="118"/>
        <v>-13.612705837371578</v>
      </c>
      <c r="AE52" s="9">
        <f t="shared" si="118"/>
        <v>-28.446161654425367</v>
      </c>
      <c r="AF52" s="9">
        <f t="shared" si="118"/>
        <v>-7.4270279740950382</v>
      </c>
      <c r="AG52" s="9">
        <f t="shared" si="118"/>
        <v>-19.494746757346263</v>
      </c>
      <c r="AH52" s="9">
        <f t="shared" si="118"/>
        <v>-70.378005851077774</v>
      </c>
      <c r="AI52" s="9">
        <f t="shared" ref="AI52:AN52" si="119">E52+(3*W52)</f>
        <v>0.9138138269923628</v>
      </c>
      <c r="AJ52" s="9">
        <f t="shared" si="119"/>
        <v>53.124328363331571</v>
      </c>
      <c r="AK52" s="9">
        <f t="shared" si="119"/>
        <v>51.555570434045364</v>
      </c>
      <c r="AL52" s="9">
        <f t="shared" si="119"/>
        <v>5.3694640795038939E-2</v>
      </c>
      <c r="AM52" s="9">
        <f t="shared" si="119"/>
        <v>85.675929259646267</v>
      </c>
      <c r="AN52" s="9">
        <f t="shared" si="119"/>
        <v>95.507429553677781</v>
      </c>
      <c r="AO52" s="60">
        <f>AVERAGE('bcc-csm-1'!$E51,'bcc-csm1-1-m'!$E51,'BNU-ESM'!$E51,CanESM2!$E51,CCSM4!$E51,'CNRM-CM5'!$E51,'CSIRO-Mk3-6-0'!$E51,'GFDL-ESM2M'!$E51,'GFDL-ESM2G'!$E51,'HadGEM2-ES'!$E51,'HadGEM2-CC'!$E51,inmcm4!$E51,'IPSL-CM5A-LR'!$E51,'IPSL-CM5A-MR'!$E51,'IPSL-MC5B-LR'!$E51,MIROC5!$E51,'MIROC-ESM'!$E51,'MIROC-ESM-CHEM'!$E51,'MRI-CGCM3'!$E51,'NorESM1-M'!$E51)</f>
        <v>13.766666666999999</v>
      </c>
      <c r="AP52" s="61">
        <f>AVERAGE('bcc-csm-1'!$F51,'bcc-csm1-1-m'!$F51,'BNU-ESM'!$F51,CanESM2!$F51,CCSM4!$F51,'CNRM-CM5'!$F51,'CSIRO-Mk3-6-0'!$F51,'GFDL-ESM2M'!$F51,'GFDL-ESM2G'!$F51,'HadGEM2-ES'!$F51,'HadGEM2-CC'!$F51,inmcm4!$F51,'IPSL-CM5A-LR'!$F51,'IPSL-CM5A-MR'!$F51,'IPSL-MC5B-LR'!$F51,MIROC5!$F51,'MIROC-ESM'!$F51,'MIROC-ESM-CHEM'!$F51,'MRI-CGCM3'!$F51,'NorESM1-M'!$F51)</f>
        <v>36.60772850899999</v>
      </c>
      <c r="AQ52" s="9">
        <f>AVERAGE('bcc-csm-1'!$G51,'bcc-csm1-1-m'!$G51,'BNU-ESM'!$G51,CanESM2!$G51,CCSM4!$G51,'CNRM-CM5'!$G51,'CSIRO-Mk3-6-0'!$G51,'GFDL-ESM2M'!$G51,'GFDL-ESM2G'!$G51,'HadGEM2-ES'!$G51,'HadGEM2-CC'!$G51,inmcm4!$G51,'IPSL-CM5A-LR'!$G51,'IPSL-CM5A-MR'!$G51,'IPSL-MC5B-LR'!$G51,MIROC5!$G51,'MIROC-ESM'!$G51,'MIROC-ESM-CHEM'!$G51,'MRI-CGCM3'!$G51,'NorESM1-M'!$G51)</f>
        <v>246.61876082000003</v>
      </c>
      <c r="AR52" s="57">
        <f t="shared" si="82"/>
        <v>-0.21368038740245329</v>
      </c>
      <c r="AS52" s="54">
        <f t="shared" si="83"/>
        <v>0.53966230814138172</v>
      </c>
      <c r="AT52" s="54">
        <f t="shared" si="84"/>
        <v>4.6852495533555319E-2</v>
      </c>
      <c r="AU52" s="57">
        <f t="shared" si="85"/>
        <v>-0.26779661016179668</v>
      </c>
      <c r="AV52" s="54">
        <f t="shared" si="86"/>
        <v>0.90392364123370006</v>
      </c>
      <c r="AW52" s="58">
        <f t="shared" si="87"/>
        <v>5.0947915760839561E-2</v>
      </c>
    </row>
    <row r="53" spans="1:49" ht="12.5" x14ac:dyDescent="0.25">
      <c r="A53" s="6" t="str">
        <f>IF(AND(B53='bcc-csm-1'!C52, B53='bcc-csm1-1-m'!C52,B53='BNU-ESM'!C52, B53=CanESM2!C52, B53=CCSM4!C52, B53='CNRM-CM5'!C52, B53='CSIRO-Mk3-6-0'!C52, B53='GFDL-ESM2M'!C52, B53='GFDL-ESM2G'!C52, B53='HadGEM2-ES'!C52, B53='HadGEM2-CC'!C52, B53=inmcm4!C52, B53='IPSL-CM5A-LR'!C52, B53='IPSL-CM5A-MR'!C52, B53='IPSL-MC5B-LR'!C52, B53=MIROC5!C52, B53='MIROC-ESM'!C52, B53='MIROC-ESM-CHEM'!C52, B53='MRI-CGCM3'!C52, B53='NorESM1-M'!C52), "Yes", "No")</f>
        <v>Yes</v>
      </c>
      <c r="B53" s="6">
        <v>20097</v>
      </c>
      <c r="C53" s="6" t="s">
        <v>126</v>
      </c>
      <c r="D53" s="7" t="s">
        <v>183</v>
      </c>
      <c r="E53" s="9">
        <f>AVERAGE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-3.7683333333700011</v>
      </c>
      <c r="F53" s="9">
        <f>AVERAGE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18.938598354450001</v>
      </c>
      <c r="G53" s="20">
        <f>AVERAGE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11.064226807695002</v>
      </c>
      <c r="H53" s="9">
        <f>AVERAGE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-4.7933333333500006</v>
      </c>
      <c r="I53" s="9">
        <f>AVERAGE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31.252664297550002</v>
      </c>
      <c r="J53" s="20">
        <f>AVERAGE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9.6804024336500003</v>
      </c>
      <c r="K53" s="9">
        <f>MIN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-6.2833333329999999</v>
      </c>
      <c r="L53" s="9">
        <f>MIN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1.279449434</v>
      </c>
      <c r="M53" s="9">
        <f>MIN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-5.8992965709999998</v>
      </c>
      <c r="N53" s="9">
        <f>MIN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-7.6435897439999998</v>
      </c>
      <c r="O53" s="9">
        <f>MIN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5.1449606360000004</v>
      </c>
      <c r="P53" s="9">
        <f>MIN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-37.049064190000003</v>
      </c>
      <c r="Q53" s="9">
        <f>MAX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-0.54102564099999995</v>
      </c>
      <c r="R53" s="9">
        <f>MAX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31.80920807</v>
      </c>
      <c r="S53" s="9">
        <f>MAX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29.77896552</v>
      </c>
      <c r="T53" s="9">
        <f>MAX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-2.097435897</v>
      </c>
      <c r="U53" s="9">
        <f>MAX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60.970058039999998</v>
      </c>
      <c r="V53" s="9">
        <f>MAX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57.790800699999998</v>
      </c>
      <c r="W53" s="9">
        <f>STDEV('bcc-csm-1'!$H52,'bcc-csm1-1-m'!$H52,'BNU-ESM'!$H52,CanESM2!$H52,CCSM4!$H52,'CNRM-CM5'!$H52,'CSIRO-Mk3-6-0'!$H52,'GFDL-ESM2M'!$H52,'GFDL-ESM2G'!$H52,'HadGEM2-ES'!$H52,'HadGEM2-CC'!$H52,inmcm4!$H52,'IPSL-CM5A-LR'!$H52,'IPSL-CM5A-MR'!$H52,'IPSL-MC5B-LR'!$H52,MIROC5!$H52,'MIROC-ESM'!$H52,'MIROC-ESM-CHEM'!$H52,'MRI-CGCM3'!$H52,'NorESM1-M'!$H52)</f>
        <v>1.4858685937055118</v>
      </c>
      <c r="X53" s="9">
        <f>STDEV('bcc-csm-1'!$I52,'bcc-csm1-1-m'!$I52,'BNU-ESM'!$I52,CanESM2!$I52,CCSM4!$I52,'CNRM-CM5'!$I52,'CSIRO-Mk3-6-0'!$I52,'GFDL-ESM2M'!$I52,'GFDL-ESM2G'!$I52,'HadGEM2-ES'!$I52,'HadGEM2-CC'!$I52,inmcm4!$I52,'IPSL-CM5A-LR'!$I52,'IPSL-CM5A-MR'!$I52,'IPSL-MC5B-LR'!$I52,MIROC5!$I52,'MIROC-ESM'!$I52,'MIROC-ESM-CHEM'!$I52,'MRI-CGCM3'!$I52,'NorESM1-M'!$I52)</f>
        <v>9.5208509216264581</v>
      </c>
      <c r="Y53" s="9">
        <f>STDEV('bcc-csm-1'!$J52,'bcc-csm1-1-m'!$J52,'BNU-ESM'!$J52,CanESM2!$J52,CCSM4!$J52,'CNRM-CM5'!$J52,'CSIRO-Mk3-6-0'!$J52,'GFDL-ESM2M'!$J52,'GFDL-ESM2G'!$J52,'HadGEM2-ES'!$J52,'HadGEM2-CC'!$J52,inmcm4!$J52,'IPSL-CM5A-LR'!$J52,'IPSL-CM5A-MR'!$J52,'IPSL-MC5B-LR'!$J52,MIROC5!$J52,'MIROC-ESM'!$J52,'MIROC-ESM-CHEM'!$J52,'MRI-CGCM3'!$J52,'NorESM1-M'!$J52)</f>
        <v>8.4043515447578923</v>
      </c>
      <c r="Z53" s="9">
        <f>STDEV('bcc-csm-1'!$K52,'bcc-csm1-1-m'!$K52,'BNU-ESM'!$K52,CanESM2!$K52,CCSM4!$K52,'CNRM-CM5'!$K52,'CSIRO-Mk3-6-0'!$K52,'GFDL-ESM2M'!$K52,'GFDL-ESM2G'!$K52,'HadGEM2-ES'!$K52,'HadGEM2-CC'!$K52,inmcm4!$K52,'IPSL-CM5A-LR'!$K52,'IPSL-CM5A-MR'!$K52,'IPSL-MC5B-LR'!$K52,MIROC5!$K52,'MIROC-ESM'!$K52,'MIROC-ESM-CHEM'!$K52,'MRI-CGCM3'!$K52,'NorESM1-M'!$K52)</f>
        <v>1.4634694136325139</v>
      </c>
      <c r="AA53" s="9">
        <f>STDEV('bcc-csm-1'!$L52,'bcc-csm1-1-m'!$L52,'BNU-ESM'!$L52,CanESM2!$L52,CCSM4!$L52,'CNRM-CM5'!$L52,'CSIRO-Mk3-6-0'!$L52,'GFDL-ESM2M'!$L52,'GFDL-ESM2G'!$L52,'HadGEM2-ES'!$L52,'HadGEM2-CC'!$L52,inmcm4!$L52,'IPSL-CM5A-LR'!$L52,'IPSL-CM5A-MR'!$L52,'IPSL-MC5B-LR'!$L52,MIROC5!$L52,'MIROC-ESM'!$L52,'MIROC-ESM-CHEM'!$L52,'MRI-CGCM3'!$L52,'NorESM1-M'!$L52)</f>
        <v>15.564731357242756</v>
      </c>
      <c r="AB53" s="9">
        <f>STDEV('bcc-csm-1'!$M52,'bcc-csm1-1-m'!$M52,'BNU-ESM'!$M52,CanESM2!$M52,CCSM4!$M52,'CNRM-CM5'!$M52,'CSIRO-Mk3-6-0'!$M52,'GFDL-ESM2M'!$M52,'GFDL-ESM2G'!$M52,'HadGEM2-ES'!$M52,'HadGEM2-CC'!$M52,inmcm4!$M52,'IPSL-CM5A-LR'!$M52,'IPSL-CM5A-MR'!$M52,'IPSL-MC5B-LR'!$M52,MIROC5!$M52,'MIROC-ESM'!$M52,'MIROC-ESM-CHEM'!$M52,'MRI-CGCM3'!$M52,'NorESM1-M'!$M52)</f>
        <v>24.762207417541937</v>
      </c>
      <c r="AC53" s="9">
        <f t="shared" ref="AC53:AH53" si="120">E53-(3*W53)</f>
        <v>-8.2259391144865361</v>
      </c>
      <c r="AD53" s="9">
        <f t="shared" si="120"/>
        <v>-9.6239544104293735</v>
      </c>
      <c r="AE53" s="9">
        <f t="shared" si="120"/>
        <v>-14.148827826578673</v>
      </c>
      <c r="AF53" s="9">
        <f t="shared" si="120"/>
        <v>-9.1837415742475415</v>
      </c>
      <c r="AG53" s="9">
        <f t="shared" si="120"/>
        <v>-15.441529774178267</v>
      </c>
      <c r="AH53" s="9">
        <f t="shared" si="120"/>
        <v>-64.606219818975816</v>
      </c>
      <c r="AI53" s="9">
        <f t="shared" ref="AI53:AN53" si="121">E53+(3*W53)</f>
        <v>0.68927244774653484</v>
      </c>
      <c r="AJ53" s="9">
        <f t="shared" si="121"/>
        <v>47.501151119329379</v>
      </c>
      <c r="AK53" s="9">
        <f t="shared" si="121"/>
        <v>36.277281441968675</v>
      </c>
      <c r="AL53" s="9">
        <f t="shared" si="121"/>
        <v>-0.40292509245245878</v>
      </c>
      <c r="AM53" s="9">
        <f t="shared" si="121"/>
        <v>77.946858369278274</v>
      </c>
      <c r="AN53" s="9">
        <f t="shared" si="121"/>
        <v>83.96702468627582</v>
      </c>
      <c r="AO53" s="60">
        <f>AVERAGE('bcc-csm-1'!$E52,'bcc-csm1-1-m'!$E52,'BNU-ESM'!$E52,CanESM2!$E52,CCSM4!$E52,'CNRM-CM5'!$E52,'CSIRO-Mk3-6-0'!$E52,'GFDL-ESM2M'!$E52,'GFDL-ESM2G'!$E52,'HadGEM2-ES'!$E52,'HadGEM2-CC'!$E52,inmcm4!$E52,'IPSL-CM5A-LR'!$E52,'IPSL-CM5A-MR'!$E52,'IPSL-MC5B-LR'!$E52,MIROC5!$E52,'MIROC-ESM'!$E52,'MIROC-ESM-CHEM'!$E52,'MRI-CGCM3'!$E52,'NorESM1-M'!$E52)</f>
        <v>18.433333333499998</v>
      </c>
      <c r="AP53" s="61">
        <f>AVERAGE('bcc-csm-1'!$F52,'bcc-csm1-1-m'!$F52,'BNU-ESM'!$F52,CanESM2!$F52,CCSM4!$F52,'CNRM-CM5'!$F52,'CSIRO-Mk3-6-0'!$F52,'GFDL-ESM2M'!$F52,'GFDL-ESM2G'!$F52,'HadGEM2-ES'!$F52,'HadGEM2-CC'!$F52,inmcm4!$F52,'IPSL-CM5A-LR'!$F52,'IPSL-CM5A-MR'!$F52,'IPSL-MC5B-LR'!$F52,MIROC5!$F52,'MIROC-ESM'!$F52,'MIROC-ESM-CHEM'!$F52,'MRI-CGCM3'!$F52,'NorESM1-M'!$F52)</f>
        <v>34.304075681500002</v>
      </c>
      <c r="AQ53" s="9">
        <f>AVERAGE('bcc-csm-1'!$G52,'bcc-csm1-1-m'!$G52,'BNU-ESM'!$G52,CanESM2!$G52,CCSM4!$G52,'CNRM-CM5'!$G52,'CSIRO-Mk3-6-0'!$G52,'GFDL-ESM2M'!$G52,'GFDL-ESM2G'!$G52,'HadGEM2-ES'!$G52,'HadGEM2-CC'!$G52,inmcm4!$G52,'IPSL-CM5A-LR'!$G52,'IPSL-CM5A-MR'!$G52,'IPSL-MC5B-LR'!$G52,MIROC5!$G52,'MIROC-ESM'!$G52,'MIROC-ESM-CHEM'!$G52,'MRI-CGCM3'!$G52,'NorESM1-M'!$G52)</f>
        <v>189.97908540999998</v>
      </c>
      <c r="AR53" s="57">
        <f t="shared" si="82"/>
        <v>-0.20443037974697628</v>
      </c>
      <c r="AS53" s="54">
        <f t="shared" si="83"/>
        <v>0.55208012395633443</v>
      </c>
      <c r="AT53" s="54">
        <f t="shared" si="84"/>
        <v>5.8239183454415193E-2</v>
      </c>
      <c r="AU53" s="57">
        <f t="shared" si="85"/>
        <v>-0.26003616636383337</v>
      </c>
      <c r="AV53" s="54">
        <f t="shared" si="86"/>
        <v>0.91104813864448153</v>
      </c>
      <c r="AW53" s="58">
        <f t="shared" si="87"/>
        <v>5.0955095466210992E-2</v>
      </c>
    </row>
    <row r="54" spans="1:49" ht="12.5" x14ac:dyDescent="0.25">
      <c r="A54" s="6" t="str">
        <f>IF(AND(B54='bcc-csm-1'!C53, B54='bcc-csm1-1-m'!C53,B54='BNU-ESM'!C53, B54=CanESM2!C53, B54=CCSM4!C53, B54='CNRM-CM5'!C53, B54='CSIRO-Mk3-6-0'!C53, B54='GFDL-ESM2M'!C53, B54='GFDL-ESM2G'!C53, B54='HadGEM2-ES'!C53, B54='HadGEM2-CC'!C53, B54=inmcm4!C53, B54='IPSL-CM5A-LR'!C53, B54='IPSL-CM5A-MR'!C53, B54='IPSL-MC5B-LR'!C53, B54=MIROC5!C53, B54='MIROC-ESM'!C53, B54='MIROC-ESM-CHEM'!C53, B54='MRI-CGCM3'!C53, B54='NorESM1-M'!C53), "Yes", "No")</f>
        <v>Yes</v>
      </c>
      <c r="B54" s="6">
        <v>20099</v>
      </c>
      <c r="C54" s="6" t="s">
        <v>127</v>
      </c>
      <c r="D54" s="7" t="s">
        <v>183</v>
      </c>
      <c r="E54" s="9">
        <f>AVERAGE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-2.9090384615450002</v>
      </c>
      <c r="F54" s="9">
        <f>AVERAGE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15.033063881675</v>
      </c>
      <c r="G54" s="20">
        <f>AVERAGE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8.0119426244999996</v>
      </c>
      <c r="H54" s="9">
        <f>AVERAGE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-3.7040384615399993</v>
      </c>
      <c r="I54" s="9">
        <f>AVERAGE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26.134175869899998</v>
      </c>
      <c r="J54" s="20">
        <f>AVERAGE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17.995718119700001</v>
      </c>
      <c r="K54" s="9">
        <f>MIN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-4.7602564100000002</v>
      </c>
      <c r="L54" s="9">
        <f>MIN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-0.46053920650000002</v>
      </c>
      <c r="M54" s="9">
        <f>MIN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-24.402313830000001</v>
      </c>
      <c r="N54" s="9">
        <f>MIN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-7.0256410259999997</v>
      </c>
      <c r="O54" s="9">
        <f>MIN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3.126756893</v>
      </c>
      <c r="P54" s="9">
        <f>MIN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-51.094964179999998</v>
      </c>
      <c r="Q54" s="9">
        <f>MAX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-0.37692307689999999</v>
      </c>
      <c r="R54" s="9">
        <f>MAX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35.212619570000001</v>
      </c>
      <c r="S54" s="9">
        <f>MAX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70.690929679999996</v>
      </c>
      <c r="T54" s="9">
        <f>MAX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-0.85384615379999995</v>
      </c>
      <c r="U54" s="9">
        <f>MAX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62.895108649999997</v>
      </c>
      <c r="V54" s="9">
        <f>MAX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69.504544999999993</v>
      </c>
      <c r="W54" s="9">
        <f>STDEV('bcc-csm-1'!$H53,'bcc-csm1-1-m'!$H53,'BNU-ESM'!$H53,CanESM2!$H53,CCSM4!$H53,'CNRM-CM5'!$H53,'CSIRO-Mk3-6-0'!$H53,'GFDL-ESM2M'!$H53,'GFDL-ESM2G'!$H53,'HadGEM2-ES'!$H53,'HadGEM2-CC'!$H53,inmcm4!$H53,'IPSL-CM5A-LR'!$H53,'IPSL-CM5A-MR'!$H53,'IPSL-MC5B-LR'!$H53,MIROC5!$H53,'MIROC-ESM'!$H53,'MIROC-ESM-CHEM'!$H53,'MRI-CGCM3'!$H53,'NorESM1-M'!$H53)</f>
        <v>1.079289578702946</v>
      </c>
      <c r="X54" s="9">
        <f>STDEV('bcc-csm-1'!$I53,'bcc-csm1-1-m'!$I53,'BNU-ESM'!$I53,CanESM2!$I53,CCSM4!$I53,'CNRM-CM5'!$I53,'CSIRO-Mk3-6-0'!$I53,'GFDL-ESM2M'!$I53,'GFDL-ESM2G'!$I53,'HadGEM2-ES'!$I53,'HadGEM2-CC'!$I53,inmcm4!$I53,'IPSL-CM5A-LR'!$I53,'IPSL-CM5A-MR'!$I53,'IPSL-MC5B-LR'!$I53,MIROC5!$I53,'MIROC-ESM'!$I53,'MIROC-ESM-CHEM'!$I53,'MRI-CGCM3'!$I53,'NorESM1-M'!$I53)</f>
        <v>10.768788031962396</v>
      </c>
      <c r="Y54" s="9">
        <f>STDEV('bcc-csm-1'!$J53,'bcc-csm1-1-m'!$J53,'BNU-ESM'!$J53,CanESM2!$J53,CCSM4!$J53,'CNRM-CM5'!$J53,'CSIRO-Mk3-6-0'!$J53,'GFDL-ESM2M'!$J53,'GFDL-ESM2G'!$J53,'HadGEM2-ES'!$J53,'HadGEM2-CC'!$J53,inmcm4!$J53,'IPSL-CM5A-LR'!$J53,'IPSL-CM5A-MR'!$J53,'IPSL-MC5B-LR'!$J53,MIROC5!$J53,'MIROC-ESM'!$J53,'MIROC-ESM-CHEM'!$J53,'MRI-CGCM3'!$J53,'NorESM1-M'!$J53)</f>
        <v>23.354607892178546</v>
      </c>
      <c r="Z54" s="9">
        <f>STDEV('bcc-csm-1'!$K53,'bcc-csm1-1-m'!$K53,'BNU-ESM'!$K53,CanESM2!$K53,CCSM4!$K53,'CNRM-CM5'!$K53,'CSIRO-Mk3-6-0'!$K53,'GFDL-ESM2M'!$K53,'GFDL-ESM2G'!$K53,'HadGEM2-ES'!$K53,'HadGEM2-CC'!$K53,inmcm4!$K53,'IPSL-CM5A-LR'!$K53,'IPSL-CM5A-MR'!$K53,'IPSL-MC5B-LR'!$K53,MIROC5!$K53,'MIROC-ESM'!$K53,'MIROC-ESM-CHEM'!$K53,'MRI-CGCM3'!$K53,'NorESM1-M'!$K53)</f>
        <v>1.7716071914163238</v>
      </c>
      <c r="AA54" s="9">
        <f>STDEV('bcc-csm-1'!$L53,'bcc-csm1-1-m'!$L53,'BNU-ESM'!$L53,CanESM2!$L53,CCSM4!$L53,'CNRM-CM5'!$L53,'CSIRO-Mk3-6-0'!$L53,'GFDL-ESM2M'!$L53,'GFDL-ESM2G'!$L53,'HadGEM2-ES'!$L53,'HadGEM2-CC'!$L53,inmcm4!$L53,'IPSL-CM5A-LR'!$L53,'IPSL-CM5A-MR'!$L53,'IPSL-MC5B-LR'!$L53,MIROC5!$L53,'MIROC-ESM'!$L53,'MIROC-ESM-CHEM'!$L53,'MRI-CGCM3'!$L53,'NorESM1-M'!$L53)</f>
        <v>16.489617758689985</v>
      </c>
      <c r="AB54" s="9">
        <f>STDEV('bcc-csm-1'!$M53,'bcc-csm1-1-m'!$M53,'BNU-ESM'!$M53,CanESM2!$M53,CCSM4!$M53,'CNRM-CM5'!$M53,'CSIRO-Mk3-6-0'!$M53,'GFDL-ESM2M'!$M53,'GFDL-ESM2G'!$M53,'HadGEM2-ES'!$M53,'HadGEM2-CC'!$M53,inmcm4!$M53,'IPSL-CM5A-LR'!$M53,'IPSL-CM5A-MR'!$M53,'IPSL-MC5B-LR'!$M53,MIROC5!$M53,'MIROC-ESM'!$M53,'MIROC-ESM-CHEM'!$M53,'MRI-CGCM3'!$M53,'NorESM1-M'!$M53)</f>
        <v>28.751448005645319</v>
      </c>
      <c r="AC54" s="9">
        <f t="shared" ref="AC54:AH54" si="122">E54-(3*W54)</f>
        <v>-6.1469071976538379</v>
      </c>
      <c r="AD54" s="9">
        <f t="shared" si="122"/>
        <v>-17.273300214212192</v>
      </c>
      <c r="AE54" s="9">
        <f t="shared" si="122"/>
        <v>-62.051881052035633</v>
      </c>
      <c r="AF54" s="9">
        <f t="shared" si="122"/>
        <v>-9.0188600357889701</v>
      </c>
      <c r="AG54" s="9">
        <f t="shared" si="122"/>
        <v>-23.334677406169952</v>
      </c>
      <c r="AH54" s="9">
        <f t="shared" si="122"/>
        <v>-68.258625897235959</v>
      </c>
      <c r="AI54" s="9">
        <f t="shared" ref="AI54:AN54" si="123">E54+(3*W54)</f>
        <v>0.3288302745638374</v>
      </c>
      <c r="AJ54" s="9">
        <f t="shared" si="123"/>
        <v>47.339427977562188</v>
      </c>
      <c r="AK54" s="9">
        <f t="shared" si="123"/>
        <v>78.075766301035628</v>
      </c>
      <c r="AL54" s="9">
        <f t="shared" si="123"/>
        <v>1.610783112708972</v>
      </c>
      <c r="AM54" s="9">
        <f t="shared" si="123"/>
        <v>75.603029145969941</v>
      </c>
      <c r="AN54" s="9">
        <f t="shared" si="123"/>
        <v>104.25006213663596</v>
      </c>
      <c r="AO54" s="60">
        <f>AVERAGE('bcc-csm-1'!$E53,'bcc-csm1-1-m'!$E53,'BNU-ESM'!$E53,CanESM2!$E53,CCSM4!$E53,'CNRM-CM5'!$E53,'CSIRO-Mk3-6-0'!$E53,'GFDL-ESM2M'!$E53,'GFDL-ESM2G'!$E53,'HadGEM2-ES'!$E53,'HadGEM2-CC'!$E53,inmcm4!$E53,'IPSL-CM5A-LR'!$E53,'IPSL-CM5A-MR'!$E53,'IPSL-MC5B-LR'!$E53,MIROC5!$E53,'MIROC-ESM'!$E53,'MIROC-ESM-CHEM'!$E53,'MRI-CGCM3'!$E53,'NorESM1-M'!$E53)</f>
        <v>12.511538462000001</v>
      </c>
      <c r="AP54" s="61">
        <f>AVERAGE('bcc-csm-1'!$F53,'bcc-csm1-1-m'!$F53,'BNU-ESM'!$F53,CanESM2!$F53,CCSM4!$F53,'CNRM-CM5'!$F53,'CSIRO-Mk3-6-0'!$F53,'GFDL-ESM2M'!$F53,'GFDL-ESM2G'!$F53,'HadGEM2-ES'!$F53,'HadGEM2-CC'!$F53,inmcm4!$F53,'IPSL-CM5A-LR'!$F53,'IPSL-CM5A-MR'!$F53,'IPSL-MC5B-LR'!$F53,MIROC5!$F53,'MIROC-ESM'!$F53,'MIROC-ESM-CHEM'!$F53,'MRI-CGCM3'!$F53,'NorESM1-M'!$F53)</f>
        <v>16.675275242000005</v>
      </c>
      <c r="AQ54" s="9">
        <f>AVERAGE('bcc-csm-1'!$G53,'bcc-csm1-1-m'!$G53,'BNU-ESM'!$G53,CanESM2!$G53,CCSM4!$G53,'CNRM-CM5'!$G53,'CSIRO-Mk3-6-0'!$G53,'GFDL-ESM2M'!$G53,'GFDL-ESM2G'!$G53,'HadGEM2-ES'!$G53,'HadGEM2-CC'!$G53,inmcm4!$G53,'IPSL-CM5A-LR'!$G53,'IPSL-CM5A-MR'!$G53,'IPSL-MC5B-LR'!$G53,MIROC5!$G53,'MIROC-ESM'!$G53,'MIROC-ESM-CHEM'!$G53,'MRI-CGCM3'!$G53,'NorESM1-M'!$G53)</f>
        <v>358.52454943999999</v>
      </c>
      <c r="AR54" s="57">
        <f t="shared" si="82"/>
        <v>-0.23250845372695941</v>
      </c>
      <c r="AS54" s="54">
        <f t="shared" si="83"/>
        <v>0.90151818566755837</v>
      </c>
      <c r="AT54" s="54">
        <f t="shared" si="84"/>
        <v>2.2346984710013056E-2</v>
      </c>
      <c r="AU54" s="57">
        <f t="shared" si="85"/>
        <v>-0.29604980017364702</v>
      </c>
      <c r="AV54" s="54">
        <f t="shared" si="86"/>
        <v>1.5672410494356259</v>
      </c>
      <c r="AW54" s="58">
        <f t="shared" si="87"/>
        <v>5.0193823959359389E-2</v>
      </c>
    </row>
    <row r="55" spans="1:49" ht="12.5" x14ac:dyDescent="0.25">
      <c r="A55" s="6" t="str">
        <f>IF(AND(B55='bcc-csm-1'!C54, B55='bcc-csm1-1-m'!C54,B55='BNU-ESM'!C54, B55=CanESM2!C54, B55=CCSM4!C54, B55='CNRM-CM5'!C54, B55='CSIRO-Mk3-6-0'!C54, B55='GFDL-ESM2M'!C54, B55='GFDL-ESM2G'!C54, B55='HadGEM2-ES'!C54, B55='HadGEM2-CC'!C54, B55=inmcm4!C54, B55='IPSL-CM5A-LR'!C54, B55='IPSL-CM5A-MR'!C54, B55='IPSL-MC5B-LR'!C54, B55=MIROC5!C54, B55='MIROC-ESM'!C54, B55='MIROC-ESM-CHEM'!C54, B55='MRI-CGCM3'!C54, B55='NorESM1-M'!C54), "Yes", "No")</f>
        <v>Yes</v>
      </c>
      <c r="B55" s="6">
        <v>20101</v>
      </c>
      <c r="C55" s="6" t="s">
        <v>128</v>
      </c>
      <c r="D55" s="7" t="s">
        <v>183</v>
      </c>
      <c r="E55" s="9">
        <f>AVERAGE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-4.0605769229799993</v>
      </c>
      <c r="F55" s="9">
        <f>AVERAGE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17.986835510350001</v>
      </c>
      <c r="G55" s="20">
        <f>AVERAGE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11.175260621150001</v>
      </c>
      <c r="H55" s="9">
        <f>AVERAGE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-5.6430769229999997</v>
      </c>
      <c r="I55" s="9">
        <f>AVERAGE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30.197116463500002</v>
      </c>
      <c r="J55" s="20">
        <f>AVERAGE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6.8427496504999992</v>
      </c>
      <c r="K55" s="9">
        <f>MIN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-7.4089743590000001</v>
      </c>
      <c r="L55" s="9">
        <f>MIN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2.6487265390000001</v>
      </c>
      <c r="M55" s="9">
        <f>MIN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-8.0587602510000007</v>
      </c>
      <c r="N55" s="9">
        <f>MIN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-8.7089743590000008</v>
      </c>
      <c r="O55" s="9">
        <f>MIN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6.6701358920000002</v>
      </c>
      <c r="P55" s="9">
        <f>MIN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-25.345345569999999</v>
      </c>
      <c r="Q55" s="9">
        <f>MAX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-0.57564102559999997</v>
      </c>
      <c r="R55" s="9">
        <f>MAX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30.553193579999999</v>
      </c>
      <c r="S55" s="9">
        <f>MAX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21.612133320000002</v>
      </c>
      <c r="T55" s="9">
        <f>MAX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-1.048717949</v>
      </c>
      <c r="U55" s="9">
        <f>MAX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61.809485350000003</v>
      </c>
      <c r="V55" s="9">
        <f>MAX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42.643584879999999</v>
      </c>
      <c r="W55" s="9">
        <f>STDEV('bcc-csm-1'!$H54,'bcc-csm1-1-m'!$H54,'BNU-ESM'!$H54,CanESM2!$H54,CCSM4!$H54,'CNRM-CM5'!$H54,'CSIRO-Mk3-6-0'!$H54,'GFDL-ESM2M'!$H54,'GFDL-ESM2G'!$H54,'HadGEM2-ES'!$H54,'HadGEM2-CC'!$H54,inmcm4!$H54,'IPSL-CM5A-LR'!$H54,'IPSL-CM5A-MR'!$H54,'IPSL-MC5B-LR'!$H54,MIROC5!$H54,'MIROC-ESM'!$H54,'MIROC-ESM-CHEM'!$H54,'MRI-CGCM3'!$H54,'NorESM1-M'!$H54)</f>
        <v>1.7549946458839081</v>
      </c>
      <c r="X55" s="9">
        <f>STDEV('bcc-csm-1'!$I54,'bcc-csm1-1-m'!$I54,'BNU-ESM'!$I54,CanESM2!$I54,CCSM4!$I54,'CNRM-CM5'!$I54,'CSIRO-Mk3-6-0'!$I54,'GFDL-ESM2M'!$I54,'GFDL-ESM2G'!$I54,'HadGEM2-ES'!$I54,'HadGEM2-CC'!$I54,inmcm4!$I54,'IPSL-CM5A-LR'!$I54,'IPSL-CM5A-MR'!$I54,'IPSL-MC5B-LR'!$I54,MIROC5!$I54,'MIROC-ESM'!$I54,'MIROC-ESM-CHEM'!$I54,'MRI-CGCM3'!$I54,'NorESM1-M'!$I54)</f>
        <v>8.7538231548086074</v>
      </c>
      <c r="Y55" s="9">
        <f>STDEV('bcc-csm-1'!$J54,'bcc-csm1-1-m'!$J54,'BNU-ESM'!$J54,CanESM2!$J54,CCSM4!$J54,'CNRM-CM5'!$J54,'CSIRO-Mk3-6-0'!$J54,'GFDL-ESM2M'!$J54,'GFDL-ESM2G'!$J54,'HadGEM2-ES'!$J54,'HadGEM2-CC'!$J54,inmcm4!$J54,'IPSL-CM5A-LR'!$J54,'IPSL-CM5A-MR'!$J54,'IPSL-MC5B-LR'!$J54,MIROC5!$J54,'MIROC-ESM'!$J54,'MIROC-ESM-CHEM'!$J54,'MRI-CGCM3'!$J54,'NorESM1-M'!$J54)</f>
        <v>7.3500145397817338</v>
      </c>
      <c r="Z55" s="9">
        <f>STDEV('bcc-csm-1'!$K54,'bcc-csm1-1-m'!$K54,'BNU-ESM'!$K54,CanESM2!$K54,CCSM4!$K54,'CNRM-CM5'!$K54,'CSIRO-Mk3-6-0'!$K54,'GFDL-ESM2M'!$K54,'GFDL-ESM2G'!$K54,'HadGEM2-ES'!$K54,'HadGEM2-CC'!$K54,inmcm4!$K54,'IPSL-CM5A-LR'!$K54,'IPSL-CM5A-MR'!$K54,'IPSL-MC5B-LR'!$K54,MIROC5!$K54,'MIROC-ESM'!$K54,'MIROC-ESM-CHEM'!$K54,'MRI-CGCM3'!$K54,'NorESM1-M'!$K54)</f>
        <v>2.0016245002990978</v>
      </c>
      <c r="AA55" s="9">
        <f>STDEV('bcc-csm-1'!$L54,'bcc-csm1-1-m'!$L54,'BNU-ESM'!$L54,CanESM2!$L54,CCSM4!$L54,'CNRM-CM5'!$L54,'CSIRO-Mk3-6-0'!$L54,'GFDL-ESM2M'!$L54,'GFDL-ESM2G'!$L54,'HadGEM2-ES'!$L54,'HadGEM2-CC'!$L54,inmcm4!$L54,'IPSL-CM5A-LR'!$L54,'IPSL-CM5A-MR'!$L54,'IPSL-MC5B-LR'!$L54,MIROC5!$L54,'MIROC-ESM'!$L54,'MIROC-ESM-CHEM'!$L54,'MRI-CGCM3'!$L54,'NorESM1-M'!$L54)</f>
        <v>15.112479188234479</v>
      </c>
      <c r="AB55" s="9">
        <f>STDEV('bcc-csm-1'!$M54,'bcc-csm1-1-m'!$M54,'BNU-ESM'!$M54,CanESM2!$M54,CCSM4!$M54,'CNRM-CM5'!$M54,'CSIRO-Mk3-6-0'!$M54,'GFDL-ESM2M'!$M54,'GFDL-ESM2G'!$M54,'HadGEM2-ES'!$M54,'HadGEM2-CC'!$M54,inmcm4!$M54,'IPSL-CM5A-LR'!$M54,'IPSL-CM5A-MR'!$M54,'IPSL-MC5B-LR'!$M54,MIROC5!$M54,'MIROC-ESM'!$M54,'MIROC-ESM-CHEM'!$M54,'MRI-CGCM3'!$M54,'NorESM1-M'!$M54)</f>
        <v>19.99386486878478</v>
      </c>
      <c r="AC55" s="9">
        <f t="shared" ref="AC55:AH55" si="124">E55-(3*W55)</f>
        <v>-9.3255608606317235</v>
      </c>
      <c r="AD55" s="9">
        <f t="shared" si="124"/>
        <v>-8.2746339540758207</v>
      </c>
      <c r="AE55" s="9">
        <f t="shared" si="124"/>
        <v>-10.874782998195203</v>
      </c>
      <c r="AF55" s="9">
        <f t="shared" si="124"/>
        <v>-11.647950423897292</v>
      </c>
      <c r="AG55" s="9">
        <f t="shared" si="124"/>
        <v>-15.140321101203433</v>
      </c>
      <c r="AH55" s="9">
        <f t="shared" si="124"/>
        <v>-53.138844955854339</v>
      </c>
      <c r="AI55" s="9">
        <f t="shared" ref="AI55:AN55" si="125">E55+(3*W55)</f>
        <v>1.204407014671725</v>
      </c>
      <c r="AJ55" s="9">
        <f t="shared" si="125"/>
        <v>44.24830497477582</v>
      </c>
      <c r="AK55" s="9">
        <f t="shared" si="125"/>
        <v>33.225304240495205</v>
      </c>
      <c r="AL55" s="9">
        <f t="shared" si="125"/>
        <v>0.36179657789729358</v>
      </c>
      <c r="AM55" s="9">
        <f t="shared" si="125"/>
        <v>75.534554028203445</v>
      </c>
      <c r="AN55" s="9">
        <f t="shared" si="125"/>
        <v>66.824344256854332</v>
      </c>
      <c r="AO55" s="60">
        <f>AVERAGE('bcc-csm-1'!$E54,'bcc-csm1-1-m'!$E54,'BNU-ESM'!$E54,CanESM2!$E54,CCSM4!$E54,'CNRM-CM5'!$E54,'CSIRO-Mk3-6-0'!$E54,'GFDL-ESM2M'!$E54,'GFDL-ESM2G'!$E54,'HadGEM2-ES'!$E54,'HadGEM2-CC'!$E54,inmcm4!$E54,'IPSL-CM5A-LR'!$E54,'IPSL-CM5A-MR'!$E54,'IPSL-MC5B-LR'!$E54,MIROC5!$E54,'MIROC-ESM'!$E54,'MIROC-ESM-CHEM'!$E54,'MRI-CGCM3'!$E54,'NorESM1-M'!$E54)</f>
        <v>25.473076923000001</v>
      </c>
      <c r="AP55" s="61">
        <f>AVERAGE('bcc-csm-1'!$F54,'bcc-csm1-1-m'!$F54,'BNU-ESM'!$F54,CanESM2!$F54,CCSM4!$F54,'CNRM-CM5'!$F54,'CSIRO-Mk3-6-0'!$F54,'GFDL-ESM2M'!$F54,'GFDL-ESM2G'!$F54,'HadGEM2-ES'!$F54,'HadGEM2-CC'!$F54,inmcm4!$F54,'IPSL-CM5A-LR'!$F54,'IPSL-CM5A-MR'!$F54,'IPSL-MC5B-LR'!$F54,MIROC5!$F54,'MIROC-ESM'!$F54,'MIROC-ESM-CHEM'!$F54,'MRI-CGCM3'!$F54,'NorESM1-M'!$F54)</f>
        <v>32.126358221499999</v>
      </c>
      <c r="AQ55" s="9">
        <f>AVERAGE('bcc-csm-1'!$G54,'bcc-csm1-1-m'!$G54,'BNU-ESM'!$G54,CanESM2!$G54,CCSM4!$G54,'CNRM-CM5'!$G54,'CSIRO-Mk3-6-0'!$G54,'GFDL-ESM2M'!$G54,'GFDL-ESM2G'!$G54,'HadGEM2-ES'!$G54,'HadGEM2-CC'!$G54,inmcm4!$G54,'IPSL-CM5A-LR'!$G54,'IPSL-CM5A-MR'!$G54,'IPSL-MC5B-LR'!$G54,MIROC5!$G54,'MIROC-ESM'!$G54,'MIROC-ESM-CHEM'!$G54,'MRI-CGCM3'!$G54,'NorESM1-M'!$G54)</f>
        <v>160.07217890000004</v>
      </c>
      <c r="AR55" s="57">
        <f t="shared" si="82"/>
        <v>-0.15940661331390427</v>
      </c>
      <c r="AS55" s="54">
        <f t="shared" si="83"/>
        <v>0.55987782326079616</v>
      </c>
      <c r="AT55" s="54">
        <f t="shared" si="84"/>
        <v>6.9813884573479729E-2</v>
      </c>
      <c r="AU55" s="57">
        <f t="shared" si="85"/>
        <v>-0.22153102823258802</v>
      </c>
      <c r="AV55" s="54">
        <f t="shared" si="86"/>
        <v>0.93994832079320823</v>
      </c>
      <c r="AW55" s="58">
        <f t="shared" si="87"/>
        <v>4.2747900962695005E-2</v>
      </c>
    </row>
    <row r="56" spans="1:49" ht="12.5" x14ac:dyDescent="0.25">
      <c r="A56" s="6" t="str">
        <f>IF(AND(B56='bcc-csm-1'!C55, B56='bcc-csm1-1-m'!C55,B56='BNU-ESM'!C55, B56=CanESM2!C55, B56=CCSM4!C55, B56='CNRM-CM5'!C55, B56='CSIRO-Mk3-6-0'!C55, B56='GFDL-ESM2M'!C55, B56='GFDL-ESM2G'!C55, B56='HadGEM2-ES'!C55, B56='HadGEM2-CC'!C55, B56=inmcm4!C55, B56='IPSL-CM5A-LR'!C55, B56='IPSL-CM5A-MR'!C55, B56='IPSL-MC5B-LR'!C55, B56=MIROC5!C55, B56='MIROC-ESM'!C55, B56='MIROC-ESM-CHEM'!C55, B56='MRI-CGCM3'!C55, B56='NorESM1-M'!C55), "Yes", "No")</f>
        <v>Yes</v>
      </c>
      <c r="B56" s="6">
        <v>20103</v>
      </c>
      <c r="C56" s="6" t="s">
        <v>129</v>
      </c>
      <c r="D56" s="7" t="s">
        <v>183</v>
      </c>
      <c r="E56" s="9">
        <f>AVERAGE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-3.074423076979</v>
      </c>
      <c r="F56" s="9">
        <f>AVERAGE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13.901234279285001</v>
      </c>
      <c r="G56" s="20">
        <f>AVERAGE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12.023588085655001</v>
      </c>
      <c r="H56" s="9">
        <f>AVERAGE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-4.096923076965</v>
      </c>
      <c r="I56" s="9">
        <f>AVERAGE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23.604521966299998</v>
      </c>
      <c r="J56" s="20">
        <f>AVERAGE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21.833701346350001</v>
      </c>
      <c r="K56" s="9">
        <f>MIN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-5.1141025640000004</v>
      </c>
      <c r="L56" s="9">
        <f>MIN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-1.7517324299999999</v>
      </c>
      <c r="M56" s="9">
        <f>MIN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-17.498816869999999</v>
      </c>
      <c r="N56" s="9">
        <f>MIN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-7.3641025640000004</v>
      </c>
      <c r="O56" s="9">
        <f>MIN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1.3246448660000001</v>
      </c>
      <c r="P56" s="9">
        <f>MIN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-21.968256839999999</v>
      </c>
      <c r="Q56" s="9">
        <f>MAX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0.40769230769999998</v>
      </c>
      <c r="R56" s="9">
        <f>MAX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37.43645248</v>
      </c>
      <c r="S56" s="9">
        <f>MAX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58.274405250000001</v>
      </c>
      <c r="T56" s="9">
        <f>MAX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-0.39230769230000001</v>
      </c>
      <c r="U56" s="9">
        <f>MAX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61.919104599999997</v>
      </c>
      <c r="V56" s="9">
        <f>MAX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64.864533699999996</v>
      </c>
      <c r="W56" s="9">
        <f>STDEV('bcc-csm-1'!$H55,'bcc-csm1-1-m'!$H55,'BNU-ESM'!$H55,CanESM2!$H55,CCSM4!$H55,'CNRM-CM5'!$H55,'CSIRO-Mk3-6-0'!$H55,'GFDL-ESM2M'!$H55,'GFDL-ESM2G'!$H55,'HadGEM2-ES'!$H55,'HadGEM2-CC'!$H55,inmcm4!$H55,'IPSL-CM5A-LR'!$H55,'IPSL-CM5A-MR'!$H55,'IPSL-MC5B-LR'!$H55,MIROC5!$H55,'MIROC-ESM'!$H55,'MIROC-ESM-CHEM'!$H55,'MRI-CGCM3'!$H55,'NorESM1-M'!$H55)</f>
        <v>1.5394446630265255</v>
      </c>
      <c r="X56" s="9">
        <f>STDEV('bcc-csm-1'!$I55,'bcc-csm1-1-m'!$I55,'BNU-ESM'!$I55,CanESM2!$I55,CCSM4!$I55,'CNRM-CM5'!$I55,'CSIRO-Mk3-6-0'!$I55,'GFDL-ESM2M'!$I55,'GFDL-ESM2G'!$I55,'HadGEM2-ES'!$I55,'HadGEM2-CC'!$I55,inmcm4!$I55,'IPSL-CM5A-LR'!$I55,'IPSL-CM5A-MR'!$I55,'IPSL-MC5B-LR'!$I55,MIROC5!$I55,'MIROC-ESM'!$I55,'MIROC-ESM-CHEM'!$I55,'MRI-CGCM3'!$I55,'NorESM1-M'!$I55)</f>
        <v>11.040974411187007</v>
      </c>
      <c r="Y56" s="9">
        <f>STDEV('bcc-csm-1'!$J55,'bcc-csm1-1-m'!$J55,'BNU-ESM'!$J55,CanESM2!$J55,CCSM4!$J55,'CNRM-CM5'!$J55,'CSIRO-Mk3-6-0'!$J55,'GFDL-ESM2M'!$J55,'GFDL-ESM2G'!$J55,'HadGEM2-ES'!$J55,'HadGEM2-CC'!$J55,inmcm4!$J55,'IPSL-CM5A-LR'!$J55,'IPSL-CM5A-MR'!$J55,'IPSL-MC5B-LR'!$J55,MIROC5!$J55,'MIROC-ESM'!$J55,'MIROC-ESM-CHEM'!$J55,'MRI-CGCM3'!$J55,'NorESM1-M'!$J55)</f>
        <v>18.41658015500402</v>
      </c>
      <c r="Z56" s="9">
        <f>STDEV('bcc-csm-1'!$K55,'bcc-csm1-1-m'!$K55,'BNU-ESM'!$K55,CanESM2!$K55,CCSM4!$K55,'CNRM-CM5'!$K55,'CSIRO-Mk3-6-0'!$K55,'GFDL-ESM2M'!$K55,'GFDL-ESM2G'!$K55,'HadGEM2-ES'!$K55,'HadGEM2-CC'!$K55,inmcm4!$K55,'IPSL-CM5A-LR'!$K55,'IPSL-CM5A-MR'!$K55,'IPSL-MC5B-LR'!$K55,MIROC5!$K55,'MIROC-ESM'!$K55,'MIROC-ESM-CHEM'!$K55,'MRI-CGCM3'!$K55,'NorESM1-M'!$K55)</f>
        <v>1.8798630212455802</v>
      </c>
      <c r="AA56" s="9">
        <f>STDEV('bcc-csm-1'!$L55,'bcc-csm1-1-m'!$L55,'BNU-ESM'!$L55,CanESM2!$L55,CCSM4!$L55,'CNRM-CM5'!$L55,'CSIRO-Mk3-6-0'!$L55,'GFDL-ESM2M'!$L55,'GFDL-ESM2G'!$L55,'HadGEM2-ES'!$L55,'HadGEM2-CC'!$L55,inmcm4!$L55,'IPSL-CM5A-LR'!$L55,'IPSL-CM5A-MR'!$L55,'IPSL-MC5B-LR'!$L55,MIROC5!$L55,'MIROC-ESM'!$L55,'MIROC-ESM-CHEM'!$L55,'MRI-CGCM3'!$L55,'NorESM1-M'!$L55)</f>
        <v>17.313277370919895</v>
      </c>
      <c r="AB56" s="9">
        <f>STDEV('bcc-csm-1'!$M55,'bcc-csm1-1-m'!$M55,'BNU-ESM'!$M55,CanESM2!$M55,CCSM4!$M55,'CNRM-CM5'!$M55,'CSIRO-Mk3-6-0'!$M55,'GFDL-ESM2M'!$M55,'GFDL-ESM2G'!$M55,'HadGEM2-ES'!$M55,'HadGEM2-CC'!$M55,inmcm4!$M55,'IPSL-CM5A-LR'!$M55,'IPSL-CM5A-MR'!$M55,'IPSL-MC5B-LR'!$M55,MIROC5!$M55,'MIROC-ESM'!$M55,'MIROC-ESM-CHEM'!$M55,'MRI-CGCM3'!$M55,'NorESM1-M'!$M55)</f>
        <v>25.723993969427347</v>
      </c>
      <c r="AC56" s="9">
        <f t="shared" ref="AC56:AH56" si="126">E56-(3*W56)</f>
        <v>-7.6927570660585758</v>
      </c>
      <c r="AD56" s="9">
        <f t="shared" si="126"/>
        <v>-19.221688954276019</v>
      </c>
      <c r="AE56" s="9">
        <f t="shared" si="126"/>
        <v>-43.22615237935706</v>
      </c>
      <c r="AF56" s="9">
        <f t="shared" si="126"/>
        <v>-9.7365121407017412</v>
      </c>
      <c r="AG56" s="9">
        <f t="shared" si="126"/>
        <v>-28.33531014645969</v>
      </c>
      <c r="AH56" s="9">
        <f t="shared" si="126"/>
        <v>-55.338280561932052</v>
      </c>
      <c r="AI56" s="9">
        <f t="shared" ref="AI56:AN56" si="127">E56+(3*W56)</f>
        <v>1.5439109121005763</v>
      </c>
      <c r="AJ56" s="9">
        <f t="shared" si="127"/>
        <v>47.024157512846017</v>
      </c>
      <c r="AK56" s="9">
        <f t="shared" si="127"/>
        <v>67.27332855066706</v>
      </c>
      <c r="AL56" s="9">
        <f t="shared" si="127"/>
        <v>1.5426659867717412</v>
      </c>
      <c r="AM56" s="9">
        <f t="shared" si="127"/>
        <v>75.544354079059687</v>
      </c>
      <c r="AN56" s="9">
        <f t="shared" si="127"/>
        <v>99.005683254632046</v>
      </c>
      <c r="AO56" s="60">
        <f>AVERAGE('bcc-csm-1'!$E55,'bcc-csm1-1-m'!$E55,'BNU-ESM'!$E55,CanESM2!$E55,CCSM4!$E55,'CNRM-CM5'!$E55,'CSIRO-Mk3-6-0'!$E55,'GFDL-ESM2M'!$E55,'GFDL-ESM2G'!$E55,'HadGEM2-ES'!$E55,'HadGEM2-CC'!$E55,inmcm4!$E55,'IPSL-CM5A-LR'!$E55,'IPSL-CM5A-MR'!$E55,'IPSL-MC5B-LR'!$E55,MIROC5!$E55,'MIROC-ESM'!$E55,'MIROC-ESM-CHEM'!$E55,'MRI-CGCM3'!$E55,'NorESM1-M'!$E55)</f>
        <v>14.376923075499999</v>
      </c>
      <c r="AP56" s="61">
        <f>AVERAGE('bcc-csm-1'!$F55,'bcc-csm1-1-m'!$F55,'BNU-ESM'!$F55,CanESM2!$F55,CCSM4!$F55,'CNRM-CM5'!$F55,'CSIRO-Mk3-6-0'!$F55,'GFDL-ESM2M'!$F55,'GFDL-ESM2G'!$F55,'HadGEM2-ES'!$F55,'HadGEM2-CC'!$F55,inmcm4!$F55,'IPSL-CM5A-LR'!$F55,'IPSL-CM5A-MR'!$F55,'IPSL-MC5B-LR'!$F55,MIROC5!$F55,'MIROC-ESM'!$F55,'MIROC-ESM-CHEM'!$F55,'MRI-CGCM3'!$F55,'NorESM1-M'!$F55)</f>
        <v>16.799088252500002</v>
      </c>
      <c r="AQ56" s="9">
        <f>AVERAGE('bcc-csm-1'!$G55,'bcc-csm1-1-m'!$G55,'BNU-ESM'!$G55,CanESM2!$G55,CCSM4!$G55,'CNRM-CM5'!$G55,'CSIRO-Mk3-6-0'!$G55,'GFDL-ESM2M'!$G55,'GFDL-ESM2G'!$G55,'HadGEM2-ES'!$G55,'HadGEM2-CC'!$G55,inmcm4!$G55,'IPSL-CM5A-LR'!$G55,'IPSL-CM5A-MR'!$G55,'IPSL-MC5B-LR'!$G55,MIROC5!$G55,'MIROC-ESM'!$G55,'MIROC-ESM-CHEM'!$G55,'MRI-CGCM3'!$G55,'NorESM1-M'!$G55)</f>
        <v>285.49687810500006</v>
      </c>
      <c r="AR56" s="57">
        <f t="shared" si="82"/>
        <v>-0.2138443017907069</v>
      </c>
      <c r="AS56" s="54">
        <f t="shared" si="83"/>
        <v>0.82749933034111245</v>
      </c>
      <c r="AT56" s="54">
        <f t="shared" si="84"/>
        <v>4.2114604423915854E-2</v>
      </c>
      <c r="AU56" s="57">
        <f t="shared" si="85"/>
        <v>-0.28496522207499658</v>
      </c>
      <c r="AV56" s="54">
        <f t="shared" si="86"/>
        <v>1.4051073255590063</v>
      </c>
      <c r="AW56" s="58">
        <f t="shared" si="87"/>
        <v>7.6476147449570361E-2</v>
      </c>
    </row>
    <row r="57" spans="1:49" ht="12.5" x14ac:dyDescent="0.25">
      <c r="A57" s="6" t="str">
        <f>IF(AND(B57='bcc-csm-1'!C56, B57='bcc-csm1-1-m'!C56,B57='BNU-ESM'!C56, B57=CanESM2!C56, B57=CCSM4!C56, B57='CNRM-CM5'!C56, B57='CSIRO-Mk3-6-0'!C56, B57='GFDL-ESM2M'!C56, B57='GFDL-ESM2G'!C56, B57='HadGEM2-ES'!C56, B57='HadGEM2-CC'!C56, B57=inmcm4!C56, B57='IPSL-CM5A-LR'!C56, B57='IPSL-CM5A-MR'!C56, B57='IPSL-MC5B-LR'!C56, B57=MIROC5!C56, B57='MIROC-ESM'!C56, B57='MIROC-ESM-CHEM'!C56, B57='MRI-CGCM3'!C56, B57='NorESM1-M'!C56), "Yes", "No")</f>
        <v>Yes</v>
      </c>
      <c r="B57" s="6">
        <v>20105</v>
      </c>
      <c r="C57" s="6" t="s">
        <v>130</v>
      </c>
      <c r="D57" s="7" t="s">
        <v>183</v>
      </c>
      <c r="E57" s="9">
        <f>AVERAGE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-3.6607692308799997</v>
      </c>
      <c r="F57" s="9">
        <f>AVERAGE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18.084447055275003</v>
      </c>
      <c r="G57" s="20">
        <f>AVERAGE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11.87212189775</v>
      </c>
      <c r="H57" s="9">
        <f>AVERAGE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-4.9582692308999992</v>
      </c>
      <c r="I57" s="9">
        <f>AVERAGE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29.278775276449995</v>
      </c>
      <c r="J57" s="20">
        <f>AVERAGE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11.623902644355001</v>
      </c>
      <c r="K57" s="9">
        <f>MIN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-6.3705128210000002</v>
      </c>
      <c r="L57" s="9">
        <f>MIN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0.94581950749999999</v>
      </c>
      <c r="M57" s="9">
        <f>MIN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-19.067424469999999</v>
      </c>
      <c r="N57" s="9">
        <f>MIN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-8.3358974359999998</v>
      </c>
      <c r="O57" s="9">
        <f>MIN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1.9203904759999999</v>
      </c>
      <c r="P57" s="9">
        <f>MIN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-26.037783350000002</v>
      </c>
      <c r="Q57" s="9">
        <f>MAX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-0.41794871789999999</v>
      </c>
      <c r="R57" s="9">
        <f>MAX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35.254970759999999</v>
      </c>
      <c r="S57" s="9">
        <f>MAX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40.178079750000002</v>
      </c>
      <c r="T57" s="9">
        <f>MAX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-2.1884615379999999</v>
      </c>
      <c r="U57" s="9">
        <f>MAX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66.616516430000004</v>
      </c>
      <c r="V57" s="9">
        <f>MAX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57.886633250000003</v>
      </c>
      <c r="W57" s="9">
        <f>STDEV('bcc-csm-1'!$H56,'bcc-csm1-1-m'!$H56,'BNU-ESM'!$H56,CanESM2!$H56,CCSM4!$H56,'CNRM-CM5'!$H56,'CSIRO-Mk3-6-0'!$H56,'GFDL-ESM2M'!$H56,'GFDL-ESM2G'!$H56,'HadGEM2-ES'!$H56,'HadGEM2-CC'!$H56,inmcm4!$H56,'IPSL-CM5A-LR'!$H56,'IPSL-CM5A-MR'!$H56,'IPSL-MC5B-LR'!$H56,MIROC5!$H56,'MIROC-ESM'!$H56,'MIROC-ESM-CHEM'!$H56,'MRI-CGCM3'!$H56,'NorESM1-M'!$H56)</f>
        <v>1.5505874690591364</v>
      </c>
      <c r="X57" s="9">
        <f>STDEV('bcc-csm-1'!$I56,'bcc-csm1-1-m'!$I56,'BNU-ESM'!$I56,CanESM2!$I56,CCSM4!$I56,'CNRM-CM5'!$I56,'CSIRO-Mk3-6-0'!$I56,'GFDL-ESM2M'!$I56,'GFDL-ESM2G'!$I56,'HadGEM2-ES'!$I56,'HadGEM2-CC'!$I56,inmcm4!$I56,'IPSL-CM5A-LR'!$I56,'IPSL-CM5A-MR'!$I56,'IPSL-MC5B-LR'!$I56,MIROC5!$I56,'MIROC-ESM'!$I56,'MIROC-ESM-CHEM'!$I56,'MRI-CGCM3'!$I56,'NorESM1-M'!$I56)</f>
        <v>10.588443857096392</v>
      </c>
      <c r="Y57" s="9">
        <f>STDEV('bcc-csm-1'!$J56,'bcc-csm1-1-m'!$J56,'BNU-ESM'!$J56,CanESM2!$J56,CCSM4!$J56,'CNRM-CM5'!$J56,'CSIRO-Mk3-6-0'!$J56,'GFDL-ESM2M'!$J56,'GFDL-ESM2G'!$J56,'HadGEM2-ES'!$J56,'HadGEM2-CC'!$J56,inmcm4!$J56,'IPSL-CM5A-LR'!$J56,'IPSL-CM5A-MR'!$J56,'IPSL-MC5B-LR'!$J56,MIROC5!$J56,'MIROC-ESM'!$J56,'MIROC-ESM-CHEM'!$J56,'MRI-CGCM3'!$J56,'NorESM1-M'!$J56)</f>
        <v>15.561535417337783</v>
      </c>
      <c r="Z57" s="9">
        <f>STDEV('bcc-csm-1'!$K56,'bcc-csm1-1-m'!$K56,'BNU-ESM'!$K56,CanESM2!$K56,CCSM4!$K56,'CNRM-CM5'!$K56,'CSIRO-Mk3-6-0'!$K56,'GFDL-ESM2M'!$K56,'GFDL-ESM2G'!$K56,'HadGEM2-ES'!$K56,'HadGEM2-CC'!$K56,inmcm4!$K56,'IPSL-CM5A-LR'!$K56,'IPSL-CM5A-MR'!$K56,'IPSL-MC5B-LR'!$K56,MIROC5!$K56,'MIROC-ESM'!$K56,'MIROC-ESM-CHEM'!$K56,'MRI-CGCM3'!$K56,'NorESM1-M'!$K56)</f>
        <v>1.67005331595772</v>
      </c>
      <c r="AA57" s="9">
        <f>STDEV('bcc-csm-1'!$L56,'bcc-csm1-1-m'!$L56,'BNU-ESM'!$L56,CanESM2!$L56,CCSM4!$L56,'CNRM-CM5'!$L56,'CSIRO-Mk3-6-0'!$L56,'GFDL-ESM2M'!$L56,'GFDL-ESM2G'!$L56,'HadGEM2-ES'!$L56,'HadGEM2-CC'!$L56,inmcm4!$L56,'IPSL-CM5A-LR'!$L56,'IPSL-CM5A-MR'!$L56,'IPSL-MC5B-LR'!$L56,MIROC5!$L56,'MIROC-ESM'!$L56,'MIROC-ESM-CHEM'!$L56,'MRI-CGCM3'!$L56,'NorESM1-M'!$L56)</f>
        <v>17.083936180862082</v>
      </c>
      <c r="AB57" s="9">
        <f>STDEV('bcc-csm-1'!$M56,'bcc-csm1-1-m'!$M56,'BNU-ESM'!$M56,CanESM2!$M56,CCSM4!$M56,'CNRM-CM5'!$M56,'CSIRO-Mk3-6-0'!$M56,'GFDL-ESM2M'!$M56,'GFDL-ESM2G'!$M56,'HadGEM2-ES'!$M56,'HadGEM2-CC'!$M56,inmcm4!$M56,'IPSL-CM5A-LR'!$M56,'IPSL-CM5A-MR'!$M56,'IPSL-MC5B-LR'!$M56,MIROC5!$M56,'MIROC-ESM'!$M56,'MIROC-ESM-CHEM'!$M56,'MRI-CGCM3'!$M56,'NorESM1-M'!$M56)</f>
        <v>24.710389122658693</v>
      </c>
      <c r="AC57" s="9">
        <f t="shared" ref="AC57:AH57" si="128">E57-(3*W57)</f>
        <v>-8.3125316380574077</v>
      </c>
      <c r="AD57" s="9">
        <f t="shared" si="128"/>
        <v>-13.680884516014171</v>
      </c>
      <c r="AE57" s="9">
        <f t="shared" si="128"/>
        <v>-34.812484354263354</v>
      </c>
      <c r="AF57" s="9">
        <f t="shared" si="128"/>
        <v>-9.9684291787731603</v>
      </c>
      <c r="AG57" s="9">
        <f t="shared" si="128"/>
        <v>-21.973033266136252</v>
      </c>
      <c r="AH57" s="9">
        <f t="shared" si="128"/>
        <v>-62.507264723621077</v>
      </c>
      <c r="AI57" s="9">
        <f t="shared" ref="AI57:AN57" si="129">E57+(3*W57)</f>
        <v>0.99099317629740913</v>
      </c>
      <c r="AJ57" s="9">
        <f t="shared" si="129"/>
        <v>49.849778626564174</v>
      </c>
      <c r="AK57" s="9">
        <f t="shared" si="129"/>
        <v>58.556728149763352</v>
      </c>
      <c r="AL57" s="9">
        <f t="shared" si="129"/>
        <v>5.1890716973161055E-2</v>
      </c>
      <c r="AM57" s="9">
        <f t="shared" si="129"/>
        <v>80.530583819036238</v>
      </c>
      <c r="AN57" s="9">
        <f t="shared" si="129"/>
        <v>85.755070012331075</v>
      </c>
      <c r="AO57" s="60">
        <f>AVERAGE('bcc-csm-1'!$E56,'bcc-csm1-1-m'!$E56,'BNU-ESM'!$E56,CanESM2!$E56,CCSM4!$E56,'CNRM-CM5'!$E56,'CSIRO-Mk3-6-0'!$E56,'GFDL-ESM2M'!$E56,'GFDL-ESM2G'!$E56,'HadGEM2-ES'!$E56,'HadGEM2-CC'!$E56,inmcm4!$E56,'IPSL-CM5A-LR'!$E56,'IPSL-CM5A-MR'!$E56,'IPSL-MC5B-LR'!$E56,MIROC5!$E56,'MIROC-ESM'!$E56,'MIROC-ESM-CHEM'!$E56,'MRI-CGCM3'!$E56,'NorESM1-M'!$E56)</f>
        <v>20.030769231500003</v>
      </c>
      <c r="AP57" s="61">
        <f>AVERAGE('bcc-csm-1'!$F56,'bcc-csm1-1-m'!$F56,'BNU-ESM'!$F56,CanESM2!$F56,CCSM4!$F56,'CNRM-CM5'!$F56,'CSIRO-Mk3-6-0'!$F56,'GFDL-ESM2M'!$F56,'GFDL-ESM2G'!$F56,'HadGEM2-ES'!$F56,'HadGEM2-CC'!$F56,inmcm4!$F56,'IPSL-CM5A-LR'!$F56,'IPSL-CM5A-MR'!$F56,'IPSL-MC5B-LR'!$F56,MIROC5!$F56,'MIROC-ESM'!$F56,'MIROC-ESM-CHEM'!$F56,'MRI-CGCM3'!$F56,'NorESM1-M'!$F56)</f>
        <v>30.841757096500004</v>
      </c>
      <c r="AQ57" s="9">
        <f>AVERAGE('bcc-csm-1'!$G56,'bcc-csm1-1-m'!$G56,'BNU-ESM'!$G56,CanESM2!$G56,CCSM4!$G56,'CNRM-CM5'!$G56,'CSIRO-Mk3-6-0'!$G56,'GFDL-ESM2M'!$G56,'GFDL-ESM2G'!$G56,'HadGEM2-ES'!$G56,'HadGEM2-CC'!$G56,inmcm4!$G56,'IPSL-CM5A-LR'!$G56,'IPSL-CM5A-MR'!$G56,'IPSL-MC5B-LR'!$G56,MIROC5!$G56,'MIROC-ESM'!$G56,'MIROC-ESM-CHEM'!$G56,'MRI-CGCM3'!$G56,'NorESM1-M'!$G56)</f>
        <v>217.42246947500001</v>
      </c>
      <c r="AR57" s="57">
        <f t="shared" si="82"/>
        <v>-0.18275729646583638</v>
      </c>
      <c r="AS57" s="54">
        <f t="shared" si="83"/>
        <v>0.58636241115222543</v>
      </c>
      <c r="AT57" s="54">
        <f t="shared" si="84"/>
        <v>5.4603932732514099E-2</v>
      </c>
      <c r="AU57" s="57">
        <f t="shared" si="85"/>
        <v>-0.24753264208659148</v>
      </c>
      <c r="AV57" s="54">
        <f t="shared" si="86"/>
        <v>0.94932254296797569</v>
      </c>
      <c r="AW57" s="58">
        <f t="shared" si="87"/>
        <v>5.3462287832636166E-2</v>
      </c>
    </row>
    <row r="58" spans="1:49" ht="12.5" x14ac:dyDescent="0.25">
      <c r="A58" s="6" t="str">
        <f>IF(AND(B58='bcc-csm-1'!C57, B58='bcc-csm1-1-m'!C57,B58='BNU-ESM'!C57, B58=CanESM2!C57, B58=CCSM4!C57, B58='CNRM-CM5'!C57, B58='CSIRO-Mk3-6-0'!C57, B58='GFDL-ESM2M'!C57, B58='GFDL-ESM2G'!C57, B58='HadGEM2-ES'!C57, B58='HadGEM2-CC'!C57, B58=inmcm4!C57, B58='IPSL-CM5A-LR'!C57, B58='IPSL-CM5A-MR'!C57, B58='IPSL-MC5B-LR'!C57, B58=MIROC5!C57, B58='MIROC-ESM'!C57, B58='MIROC-ESM-CHEM'!C57, B58='MRI-CGCM3'!C57, B58='NorESM1-M'!C57), "Yes", "No")</f>
        <v>Yes</v>
      </c>
      <c r="B58" s="6">
        <v>20107</v>
      </c>
      <c r="C58" s="6" t="s">
        <v>131</v>
      </c>
      <c r="D58" s="7" t="s">
        <v>183</v>
      </c>
      <c r="E58" s="9">
        <f>AVERAGE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-3.3780769230199992</v>
      </c>
      <c r="F58" s="9">
        <f>AVERAGE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13.812318725907497</v>
      </c>
      <c r="G58" s="20">
        <f>AVERAGE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9.6288155704499996</v>
      </c>
      <c r="H58" s="9">
        <f>AVERAGE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-4.4930769230300003</v>
      </c>
      <c r="I58" s="9">
        <f>AVERAGE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24.206741195500005</v>
      </c>
      <c r="J58" s="20">
        <f>AVERAGE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20.40387891184</v>
      </c>
      <c r="K58" s="9">
        <f>MIN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-5.8410256409999999</v>
      </c>
      <c r="L58" s="9">
        <f>MIN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-0.92719873279999998</v>
      </c>
      <c r="M58" s="9">
        <f>MIN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-27.078598849999999</v>
      </c>
      <c r="N58" s="9">
        <f>MIN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-7.7910256410000001</v>
      </c>
      <c r="O58" s="9">
        <f>MIN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0.86717059799999996</v>
      </c>
      <c r="P58" s="9">
        <f>MIN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-27.454353319999999</v>
      </c>
      <c r="Q58" s="9">
        <f>MAX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0.27564102559999998</v>
      </c>
      <c r="R58" s="9">
        <f>MAX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37.201457550000001</v>
      </c>
      <c r="S58" s="9">
        <f>MAX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44.948694959999997</v>
      </c>
      <c r="T58" s="9">
        <f>MAX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-0.7692307692</v>
      </c>
      <c r="U58" s="9">
        <f>MAX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61.927652709999997</v>
      </c>
      <c r="V58" s="9">
        <f>MAX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59.223174409999999</v>
      </c>
      <c r="W58" s="9">
        <f>STDEV('bcc-csm-1'!$H57,'bcc-csm1-1-m'!$H57,'BNU-ESM'!$H57,CanESM2!$H57,CCSM4!$H57,'CNRM-CM5'!$H57,'CSIRO-Mk3-6-0'!$H57,'GFDL-ESM2M'!$H57,'GFDL-ESM2G'!$H57,'HadGEM2-ES'!$H57,'HadGEM2-CC'!$H57,inmcm4!$H57,'IPSL-CM5A-LR'!$H57,'IPSL-CM5A-MR'!$H57,'IPSL-MC5B-LR'!$H57,MIROC5!$H57,'MIROC-ESM'!$H57,'MIROC-ESM-CHEM'!$H57,'MRI-CGCM3'!$H57,'NorESM1-M'!$H57)</f>
        <v>1.6173123739198203</v>
      </c>
      <c r="X58" s="9">
        <f>STDEV('bcc-csm-1'!$I57,'bcc-csm1-1-m'!$I57,'BNU-ESM'!$I57,CanESM2!$I57,CCSM4!$I57,'CNRM-CM5'!$I57,'CSIRO-Mk3-6-0'!$I57,'GFDL-ESM2M'!$I57,'GFDL-ESM2G'!$I57,'HadGEM2-ES'!$I57,'HadGEM2-CC'!$I57,inmcm4!$I57,'IPSL-CM5A-LR'!$I57,'IPSL-CM5A-MR'!$I57,'IPSL-MC5B-LR'!$I57,MIROC5!$I57,'MIROC-ESM'!$I57,'MIROC-ESM-CHEM'!$I57,'MRI-CGCM3'!$I57,'NorESM1-M'!$I57)</f>
        <v>11.183334574491409</v>
      </c>
      <c r="Y58" s="9">
        <f>STDEV('bcc-csm-1'!$J57,'bcc-csm1-1-m'!$J57,'BNU-ESM'!$J57,CanESM2!$J57,CCSM4!$J57,'CNRM-CM5'!$J57,'CSIRO-Mk3-6-0'!$J57,'GFDL-ESM2M'!$J57,'GFDL-ESM2G'!$J57,'HadGEM2-ES'!$J57,'HadGEM2-CC'!$J57,inmcm4!$J57,'IPSL-CM5A-LR'!$J57,'IPSL-CM5A-MR'!$J57,'IPSL-MC5B-LR'!$J57,MIROC5!$J57,'MIROC-ESM'!$J57,'MIROC-ESM-CHEM'!$J57,'MRI-CGCM3'!$J57,'NorESM1-M'!$J57)</f>
        <v>18.369947059245703</v>
      </c>
      <c r="Z58" s="9">
        <f>STDEV('bcc-csm-1'!$K57,'bcc-csm1-1-m'!$K57,'BNU-ESM'!$K57,CanESM2!$K57,CCSM4!$K57,'CNRM-CM5'!$K57,'CSIRO-Mk3-6-0'!$K57,'GFDL-ESM2M'!$K57,'GFDL-ESM2G'!$K57,'HadGEM2-ES'!$K57,'HadGEM2-CC'!$K57,inmcm4!$K57,'IPSL-CM5A-LR'!$K57,'IPSL-CM5A-MR'!$K57,'IPSL-MC5B-LR'!$K57,MIROC5!$K57,'MIROC-ESM'!$K57,'MIROC-ESM-CHEM'!$K57,'MRI-CGCM3'!$K57,'NorESM1-M'!$K57)</f>
        <v>2.0033088998812816</v>
      </c>
      <c r="AA58" s="9">
        <f>STDEV('bcc-csm-1'!$L57,'bcc-csm1-1-m'!$L57,'BNU-ESM'!$L57,CanESM2!$L57,CCSM4!$L57,'CNRM-CM5'!$L57,'CSIRO-Mk3-6-0'!$L57,'GFDL-ESM2M'!$L57,'GFDL-ESM2G'!$L57,'HadGEM2-ES'!$L57,'HadGEM2-CC'!$L57,inmcm4!$L57,'IPSL-CM5A-LR'!$L57,'IPSL-CM5A-MR'!$L57,'IPSL-MC5B-LR'!$L57,MIROC5!$L57,'MIROC-ESM'!$L57,'MIROC-ESM-CHEM'!$L57,'MRI-CGCM3'!$L57,'NorESM1-M'!$L57)</f>
        <v>17.025566572827998</v>
      </c>
      <c r="AB58" s="9">
        <f>STDEV('bcc-csm-1'!$M57,'bcc-csm1-1-m'!$M57,'BNU-ESM'!$M57,CanESM2!$M57,CCSM4!$M57,'CNRM-CM5'!$M57,'CSIRO-Mk3-6-0'!$M57,'GFDL-ESM2M'!$M57,'GFDL-ESM2G'!$M57,'HadGEM2-ES'!$M57,'HadGEM2-CC'!$M57,inmcm4!$M57,'IPSL-CM5A-LR'!$M57,'IPSL-CM5A-MR'!$M57,'IPSL-MC5B-LR'!$M57,MIROC5!$M57,'MIROC-ESM'!$M57,'MIROC-ESM-CHEM'!$M57,'MRI-CGCM3'!$M57,'NorESM1-M'!$M57)</f>
        <v>24.897345987037617</v>
      </c>
      <c r="AC58" s="9">
        <f t="shared" ref="AC58:AH58" si="130">E58-(3*W58)</f>
        <v>-8.230014044779459</v>
      </c>
      <c r="AD58" s="9">
        <f t="shared" si="130"/>
        <v>-19.737684997566731</v>
      </c>
      <c r="AE58" s="9">
        <f t="shared" si="130"/>
        <v>-45.481025607287108</v>
      </c>
      <c r="AF58" s="9">
        <f t="shared" si="130"/>
        <v>-10.503003622673845</v>
      </c>
      <c r="AG58" s="9">
        <f t="shared" si="130"/>
        <v>-26.869958522983989</v>
      </c>
      <c r="AH58" s="9">
        <f t="shared" si="130"/>
        <v>-54.288159049272849</v>
      </c>
      <c r="AI58" s="9">
        <f t="shared" ref="AI58:AN58" si="131">E58+(3*W58)</f>
        <v>1.4738601987394615</v>
      </c>
      <c r="AJ58" s="9">
        <f t="shared" si="131"/>
        <v>47.362322449381722</v>
      </c>
      <c r="AK58" s="9">
        <f t="shared" si="131"/>
        <v>64.738656748187111</v>
      </c>
      <c r="AL58" s="9">
        <f t="shared" si="131"/>
        <v>1.5168497766138449</v>
      </c>
      <c r="AM58" s="9">
        <f t="shared" si="131"/>
        <v>75.283440913983995</v>
      </c>
      <c r="AN58" s="9">
        <f t="shared" si="131"/>
        <v>95.095916872952841</v>
      </c>
      <c r="AO58" s="60">
        <f>AVERAGE('bcc-csm-1'!$E57,'bcc-csm1-1-m'!$E57,'BNU-ESM'!$E57,CanESM2!$E57,CCSM4!$E57,'CNRM-CM5'!$E57,'CSIRO-Mk3-6-0'!$E57,'GFDL-ESM2M'!$E57,'GFDL-ESM2G'!$E57,'HadGEM2-ES'!$E57,'HadGEM2-CC'!$E57,inmcm4!$E57,'IPSL-CM5A-LR'!$E57,'IPSL-CM5A-MR'!$E57,'IPSL-MC5B-LR'!$E57,MIROC5!$E57,'MIROC-ESM'!$E57,'MIROC-ESM-CHEM'!$E57,'MRI-CGCM3'!$E57,'NorESM1-M'!$E57)</f>
        <v>14.323076922499999</v>
      </c>
      <c r="AP58" s="61">
        <f>AVERAGE('bcc-csm-1'!$F57,'bcc-csm1-1-m'!$F57,'BNU-ESM'!$F57,CanESM2!$F57,CCSM4!$F57,'CNRM-CM5'!$F57,'CSIRO-Mk3-6-0'!$F57,'GFDL-ESM2M'!$F57,'GFDL-ESM2G'!$F57,'HadGEM2-ES'!$F57,'HadGEM2-CC'!$F57,inmcm4!$F57,'IPSL-CM5A-LR'!$F57,'IPSL-CM5A-MR'!$F57,'IPSL-MC5B-LR'!$F57,MIROC5!$F57,'MIROC-ESM'!$F57,'MIROC-ESM-CHEM'!$F57,'MRI-CGCM3'!$F57,'NorESM1-M'!$F57)</f>
        <v>15.761291955000001</v>
      </c>
      <c r="AQ58" s="9">
        <f>AVERAGE('bcc-csm-1'!$G57,'bcc-csm1-1-m'!$G57,'BNU-ESM'!$G57,CanESM2!$G57,CCSM4!$G57,'CNRM-CM5'!$G57,'CSIRO-Mk3-6-0'!$G57,'GFDL-ESM2M'!$G57,'GFDL-ESM2G'!$G57,'HadGEM2-ES'!$G57,'HadGEM2-CC'!$G57,inmcm4!$G57,'IPSL-CM5A-LR'!$G57,'IPSL-CM5A-MR'!$G57,'IPSL-MC5B-LR'!$G57,MIROC5!$G57,'MIROC-ESM'!$G57,'MIROC-ESM-CHEM'!$G57,'MRI-CGCM3'!$G57,'NorESM1-M'!$G57)</f>
        <v>320.15353511500007</v>
      </c>
      <c r="AR58" s="57">
        <f t="shared" si="82"/>
        <v>-0.23584854995181986</v>
      </c>
      <c r="AS58" s="54">
        <f t="shared" si="83"/>
        <v>0.87634432287295938</v>
      </c>
      <c r="AT58" s="54">
        <f t="shared" si="84"/>
        <v>3.0075618459097449E-2</v>
      </c>
      <c r="AU58" s="57">
        <f t="shared" si="85"/>
        <v>-0.31369495167423589</v>
      </c>
      <c r="AV58" s="54">
        <f t="shared" si="86"/>
        <v>1.53583483286856</v>
      </c>
      <c r="AW58" s="58">
        <f t="shared" si="87"/>
        <v>6.3731543381243219E-2</v>
      </c>
    </row>
    <row r="59" spans="1:49" ht="12.5" x14ac:dyDescent="0.25">
      <c r="A59" s="6" t="str">
        <f>IF(AND(B59='bcc-csm-1'!C58, B59='bcc-csm1-1-m'!C58,B59='BNU-ESM'!C58, B59=CanESM2!C58, B59=CCSM4!C58, B59='CNRM-CM5'!C58, B59='CSIRO-Mk3-6-0'!C58, B59='GFDL-ESM2M'!C58, B59='GFDL-ESM2G'!C58, B59='HadGEM2-ES'!C58, B59='HadGEM2-CC'!C58, B59=inmcm4!C58, B59='IPSL-CM5A-LR'!C58, B59='IPSL-CM5A-MR'!C58, B59='IPSL-MC5B-LR'!C58, B59=MIROC5!C58, B59='MIROC-ESM'!C58, B59='MIROC-ESM-CHEM'!C58, B59='MRI-CGCM3'!C58, B59='NorESM1-M'!C58), "Yes", "No")</f>
        <v>Yes</v>
      </c>
      <c r="B59" s="6">
        <v>20109</v>
      </c>
      <c r="C59" s="6" t="s">
        <v>132</v>
      </c>
      <c r="D59" s="7" t="s">
        <v>183</v>
      </c>
      <c r="E59" s="9">
        <f>AVERAGE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-4.1944230770200006</v>
      </c>
      <c r="F59" s="9">
        <f>AVERAGE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15.692993493054999</v>
      </c>
      <c r="G59" s="20">
        <f>AVERAGE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10.347024488799999</v>
      </c>
      <c r="H59" s="9">
        <f>AVERAGE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-5.7319230770000003</v>
      </c>
      <c r="I59" s="9">
        <f>AVERAGE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27.128564872950005</v>
      </c>
      <c r="J59" s="20">
        <f>AVERAGE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6.2726191895650008</v>
      </c>
      <c r="K59" s="9">
        <f>MIN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-6.7538461539999997</v>
      </c>
      <c r="L59" s="9">
        <f>MIN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-0.2479567479</v>
      </c>
      <c r="M59" s="9">
        <f>MIN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-7.911568494</v>
      </c>
      <c r="N59" s="9">
        <f>MIN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-8.7269230770000004</v>
      </c>
      <c r="O59" s="9">
        <f>MIN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6.3737237809999998</v>
      </c>
      <c r="P59" s="9">
        <f>MIN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-20.908742350000001</v>
      </c>
      <c r="Q59" s="9">
        <f>MAX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0.1525641026</v>
      </c>
      <c r="R59" s="9">
        <f>MAX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29.269060039999999</v>
      </c>
      <c r="S59" s="9">
        <f>MAX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24.39455646</v>
      </c>
      <c r="T59" s="9">
        <f>MAX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-1.402564103</v>
      </c>
      <c r="U59" s="9">
        <f>MAX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55.106538299999997</v>
      </c>
      <c r="V59" s="9">
        <f>MAX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39.148966739999999</v>
      </c>
      <c r="W59" s="9">
        <f>STDEV('bcc-csm-1'!$H58,'bcc-csm1-1-m'!$H58,'BNU-ESM'!$H58,CanESM2!$H58,CCSM4!$H58,'CNRM-CM5'!$H58,'CSIRO-Mk3-6-0'!$H58,'GFDL-ESM2M'!$H58,'GFDL-ESM2G'!$H58,'HadGEM2-ES'!$H58,'HadGEM2-CC'!$H58,inmcm4!$H58,'IPSL-CM5A-LR'!$H58,'IPSL-CM5A-MR'!$H58,'IPSL-MC5B-LR'!$H58,MIROC5!$H58,'MIROC-ESM'!$H58,'MIROC-ESM-CHEM'!$H58,'MRI-CGCM3'!$H58,'NorESM1-M'!$H58)</f>
        <v>1.7399562877101238</v>
      </c>
      <c r="X59" s="9">
        <f>STDEV('bcc-csm-1'!$I58,'bcc-csm1-1-m'!$I58,'BNU-ESM'!$I58,CanESM2!$I58,CCSM4!$I58,'CNRM-CM5'!$I58,'CSIRO-Mk3-6-0'!$I58,'GFDL-ESM2M'!$I58,'GFDL-ESM2G'!$I58,'HadGEM2-ES'!$I58,'HadGEM2-CC'!$I58,inmcm4!$I58,'IPSL-CM5A-LR'!$I58,'IPSL-CM5A-MR'!$I58,'IPSL-MC5B-LR'!$I58,MIROC5!$I58,'MIROC-ESM'!$I58,'MIROC-ESM-CHEM'!$I58,'MRI-CGCM3'!$I58,'NorESM1-M'!$I58)</f>
        <v>7.9164714096917903</v>
      </c>
      <c r="Y59" s="9">
        <f>STDEV('bcc-csm-1'!$J58,'bcc-csm1-1-m'!$J58,'BNU-ESM'!$J58,CanESM2!$J58,CCSM4!$J58,'CNRM-CM5'!$J58,'CSIRO-Mk3-6-0'!$J58,'GFDL-ESM2M'!$J58,'GFDL-ESM2G'!$J58,'HadGEM2-ES'!$J58,'HadGEM2-CC'!$J58,inmcm4!$J58,'IPSL-CM5A-LR'!$J58,'IPSL-CM5A-MR'!$J58,'IPSL-MC5B-LR'!$J58,MIROC5!$J58,'MIROC-ESM'!$J58,'MIROC-ESM-CHEM'!$J58,'MRI-CGCM3'!$J58,'NorESM1-M'!$J58)</f>
        <v>8.1930783824534323</v>
      </c>
      <c r="Z59" s="9">
        <f>STDEV('bcc-csm-1'!$K58,'bcc-csm1-1-m'!$K58,'BNU-ESM'!$K58,CanESM2!$K58,CCSM4!$K58,'CNRM-CM5'!$K58,'CSIRO-Mk3-6-0'!$K58,'GFDL-ESM2M'!$K58,'GFDL-ESM2G'!$K58,'HadGEM2-ES'!$K58,'HadGEM2-CC'!$K58,inmcm4!$K58,'IPSL-CM5A-LR'!$K58,'IPSL-CM5A-MR'!$K58,'IPSL-MC5B-LR'!$K58,MIROC5!$K58,'MIROC-ESM'!$K58,'MIROC-ESM-CHEM'!$K58,'MRI-CGCM3'!$K58,'NorESM1-M'!$K58)</f>
        <v>1.8472709404369771</v>
      </c>
      <c r="AA59" s="9">
        <f>STDEV('bcc-csm-1'!$L58,'bcc-csm1-1-m'!$L58,'BNU-ESM'!$L58,CanESM2!$L58,CCSM4!$L58,'CNRM-CM5'!$L58,'CSIRO-Mk3-6-0'!$L58,'GFDL-ESM2M'!$L58,'GFDL-ESM2G'!$L58,'HadGEM2-ES'!$L58,'HadGEM2-CC'!$L58,inmcm4!$L58,'IPSL-CM5A-LR'!$L58,'IPSL-CM5A-MR'!$L58,'IPSL-MC5B-LR'!$L58,MIROC5!$L58,'MIROC-ESM'!$L58,'MIROC-ESM-CHEM'!$L58,'MRI-CGCM3'!$L58,'NorESM1-M'!$L58)</f>
        <v>13.414665626865945</v>
      </c>
      <c r="AB59" s="9">
        <f>STDEV('bcc-csm-1'!$M58,'bcc-csm1-1-m'!$M58,'BNU-ESM'!$M58,CanESM2!$M58,CCSM4!$M58,'CNRM-CM5'!$M58,'CSIRO-Mk3-6-0'!$M58,'GFDL-ESM2M'!$M58,'GFDL-ESM2G'!$M58,'HadGEM2-ES'!$M58,'HadGEM2-CC'!$M58,inmcm4!$M58,'IPSL-CM5A-LR'!$M58,'IPSL-CM5A-MR'!$M58,'IPSL-MC5B-LR'!$M58,MIROC5!$M58,'MIROC-ESM'!$M58,'MIROC-ESM-CHEM'!$M58,'MRI-CGCM3'!$M58,'NorESM1-M'!$M58)</f>
        <v>17.560762312985734</v>
      </c>
      <c r="AC59" s="9">
        <f t="shared" ref="AC59:AH59" si="132">E59-(3*W59)</f>
        <v>-9.4142919401503722</v>
      </c>
      <c r="AD59" s="9">
        <f t="shared" si="132"/>
        <v>-8.056420736020371</v>
      </c>
      <c r="AE59" s="9">
        <f t="shared" si="132"/>
        <v>-14.232210658560298</v>
      </c>
      <c r="AF59" s="9">
        <f t="shared" si="132"/>
        <v>-11.273735898310932</v>
      </c>
      <c r="AG59" s="9">
        <f t="shared" si="132"/>
        <v>-13.115432007647829</v>
      </c>
      <c r="AH59" s="9">
        <f t="shared" si="132"/>
        <v>-46.409667749392206</v>
      </c>
      <c r="AI59" s="9">
        <f t="shared" ref="AI59:AN59" si="133">E59+(3*W59)</f>
        <v>1.025445786110371</v>
      </c>
      <c r="AJ59" s="9">
        <f t="shared" si="133"/>
        <v>39.442407722130369</v>
      </c>
      <c r="AK59" s="9">
        <f t="shared" si="133"/>
        <v>34.926259636160296</v>
      </c>
      <c r="AL59" s="9">
        <f t="shared" si="133"/>
        <v>-0.19011025568906881</v>
      </c>
      <c r="AM59" s="9">
        <f t="shared" si="133"/>
        <v>67.372561753547842</v>
      </c>
      <c r="AN59" s="9">
        <f t="shared" si="133"/>
        <v>58.954906128522204</v>
      </c>
      <c r="AO59" s="60">
        <f>AVERAGE('bcc-csm-1'!$E58,'bcc-csm1-1-m'!$E58,'BNU-ESM'!$E58,CanESM2!$E58,CCSM4!$E58,'CNRM-CM5'!$E58,'CSIRO-Mk3-6-0'!$E58,'GFDL-ESM2M'!$E58,'GFDL-ESM2G'!$E58,'HadGEM2-ES'!$E58,'HadGEM2-CC'!$E58,inmcm4!$E58,'IPSL-CM5A-LR'!$E58,'IPSL-CM5A-MR'!$E58,'IPSL-MC5B-LR'!$E58,MIROC5!$E58,'MIROC-ESM'!$E58,'MIROC-ESM-CHEM'!$E58,'MRI-CGCM3'!$E58,'NorESM1-M'!$E58)</f>
        <v>27.876923076999994</v>
      </c>
      <c r="AP59" s="61">
        <f>AVERAGE('bcc-csm-1'!$F58,'bcc-csm1-1-m'!$F58,'BNU-ESM'!$F58,CanESM2!$F58,CCSM4!$F58,'CNRM-CM5'!$F58,'CSIRO-Mk3-6-0'!$F58,'GFDL-ESM2M'!$F58,'GFDL-ESM2G'!$F58,'HadGEM2-ES'!$F58,'HadGEM2-CC'!$F58,inmcm4!$F58,'IPSL-CM5A-LR'!$F58,'IPSL-CM5A-MR'!$F58,'IPSL-MC5B-LR'!$F58,MIROC5!$F58,'MIROC-ESM'!$F58,'MIROC-ESM-CHEM'!$F58,'MRI-CGCM3'!$F58,'NorESM1-M'!$F58)</f>
        <v>26.588795908499996</v>
      </c>
      <c r="AQ59" s="9">
        <f>AVERAGE('bcc-csm-1'!$G58,'bcc-csm1-1-m'!$G58,'BNU-ESM'!$G58,CanESM2!$G58,CCSM4!$G58,'CNRM-CM5'!$G58,'CSIRO-Mk3-6-0'!$G58,'GFDL-ESM2M'!$G58,'GFDL-ESM2G'!$G58,'HadGEM2-ES'!$G58,'HadGEM2-CC'!$G58,inmcm4!$G58,'IPSL-CM5A-LR'!$G58,'IPSL-CM5A-MR'!$G58,'IPSL-MC5B-LR'!$G58,MIROC5!$G58,'MIROC-ESM'!$G58,'MIROC-ESM-CHEM'!$G58,'MRI-CGCM3'!$G58,'NorESM1-M'!$G58)</f>
        <v>146.23059943999999</v>
      </c>
      <c r="AR59" s="57">
        <f t="shared" si="82"/>
        <v>-0.15046219647105286</v>
      </c>
      <c r="AS59" s="54">
        <f t="shared" si="83"/>
        <v>0.59021076197129374</v>
      </c>
      <c r="AT59" s="54">
        <f t="shared" si="84"/>
        <v>7.0758271718946872E-2</v>
      </c>
      <c r="AU59" s="57">
        <f t="shared" si="85"/>
        <v>-0.20561534216554747</v>
      </c>
      <c r="AV59" s="54">
        <f t="shared" si="86"/>
        <v>1.0203006170835083</v>
      </c>
      <c r="AW59" s="58">
        <f t="shared" si="87"/>
        <v>4.2895394080215921E-2</v>
      </c>
    </row>
    <row r="60" spans="1:49" ht="12.5" x14ac:dyDescent="0.25">
      <c r="A60" s="6" t="str">
        <f>IF(AND(B60='bcc-csm-1'!C59, B60='bcc-csm1-1-m'!C59,B60='BNU-ESM'!C59, B60=CanESM2!C59, B60=CCSM4!C59, B60='CNRM-CM5'!C59, B60='CSIRO-Mk3-6-0'!C59, B60='GFDL-ESM2M'!C59, B60='GFDL-ESM2G'!C59, B60='HadGEM2-ES'!C59, B60='HadGEM2-CC'!C59, B60=inmcm4!C59, B60='IPSL-CM5A-LR'!C59, B60='IPSL-CM5A-MR'!C59, B60='IPSL-MC5B-LR'!C59, B60=MIROC5!C59, B60='MIROC-ESM'!C59, B60='MIROC-ESM-CHEM'!C59, B60='MRI-CGCM3'!C59, B60='NorESM1-M'!C59), "Yes", "No")</f>
        <v>Yes</v>
      </c>
      <c r="B60" s="6">
        <v>20111</v>
      </c>
      <c r="C60" s="6" t="s">
        <v>133</v>
      </c>
      <c r="D60" s="7" t="s">
        <v>183</v>
      </c>
      <c r="E60" s="9">
        <f>AVERAGE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-3.0842948718100001</v>
      </c>
      <c r="F60" s="9">
        <f>AVERAGE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12.580421548899997</v>
      </c>
      <c r="G60" s="20">
        <f>AVERAGE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10.472221463974998</v>
      </c>
      <c r="H60" s="9">
        <f>AVERAGE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-4.1342948717850003</v>
      </c>
      <c r="I60" s="9">
        <f>AVERAGE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21.928687801600006</v>
      </c>
      <c r="J60" s="20">
        <f>AVERAGE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17.288635073899997</v>
      </c>
      <c r="K60" s="9">
        <f>MIN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-5.3820512819999999</v>
      </c>
      <c r="L60" s="9">
        <f>MIN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-3.0180079040000001</v>
      </c>
      <c r="M60" s="9">
        <f>MIN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-16.353173689999998</v>
      </c>
      <c r="N60" s="9">
        <f>MIN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-7.4871794869999997</v>
      </c>
      <c r="O60" s="9">
        <f>MIN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1.4904050579999999</v>
      </c>
      <c r="P60" s="9">
        <f>MIN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-22.272262820000002</v>
      </c>
      <c r="Q60" s="9">
        <f>MAX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-0.45641025639999999</v>
      </c>
      <c r="R60" s="9">
        <f>MAX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30.498329139999999</v>
      </c>
      <c r="S60" s="9">
        <f>MAX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52.293227719999997</v>
      </c>
      <c r="T60" s="9">
        <f>MAX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-0.66666666669999997</v>
      </c>
      <c r="U60" s="9">
        <f>MAX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54.591849289999999</v>
      </c>
      <c r="V60" s="9">
        <f>MAX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60.569709709999998</v>
      </c>
      <c r="W60" s="9">
        <f>STDEV('bcc-csm-1'!$H59,'bcc-csm1-1-m'!$H59,'BNU-ESM'!$H59,CanESM2!$H59,CCSM4!$H59,'CNRM-CM5'!$H59,'CSIRO-Mk3-6-0'!$H59,'GFDL-ESM2M'!$H59,'GFDL-ESM2G'!$H59,'HadGEM2-ES'!$H59,'HadGEM2-CC'!$H59,inmcm4!$H59,'IPSL-CM5A-LR'!$H59,'IPSL-CM5A-MR'!$H59,'IPSL-MC5B-LR'!$H59,MIROC5!$H59,'MIROC-ESM'!$H59,'MIROC-ESM-CHEM'!$H59,'MRI-CGCM3'!$H59,'NorESM1-M'!$H59)</f>
        <v>1.4131441954573891</v>
      </c>
      <c r="X60" s="9">
        <f>STDEV('bcc-csm-1'!$I59,'bcc-csm1-1-m'!$I59,'BNU-ESM'!$I59,CanESM2!$I59,CCSM4!$I59,'CNRM-CM5'!$I59,'CSIRO-Mk3-6-0'!$I59,'GFDL-ESM2M'!$I59,'GFDL-ESM2G'!$I59,'HadGEM2-ES'!$I59,'HadGEM2-CC'!$I59,inmcm4!$I59,'IPSL-CM5A-LR'!$I59,'IPSL-CM5A-MR'!$I59,'IPSL-MC5B-LR'!$I59,MIROC5!$I59,'MIROC-ESM'!$I59,'MIROC-ESM-CHEM'!$I59,'MRI-CGCM3'!$I59,'NorESM1-M'!$I59)</f>
        <v>9.9561072307635392</v>
      </c>
      <c r="Y60" s="9">
        <f>STDEV('bcc-csm-1'!$J59,'bcc-csm1-1-m'!$J59,'BNU-ESM'!$J59,CanESM2!$J59,CCSM4!$J59,'CNRM-CM5'!$J59,'CSIRO-Mk3-6-0'!$J59,'GFDL-ESM2M'!$J59,'GFDL-ESM2G'!$J59,'HadGEM2-ES'!$J59,'HadGEM2-CC'!$J59,inmcm4!$J59,'IPSL-CM5A-LR'!$J59,'IPSL-CM5A-MR'!$J59,'IPSL-MC5B-LR'!$J59,MIROC5!$J59,'MIROC-ESM'!$J59,'MIROC-ESM-CHEM'!$J59,'MRI-CGCM3'!$J59,'NorESM1-M'!$J59)</f>
        <v>17.110356163697208</v>
      </c>
      <c r="Z60" s="9">
        <f>STDEV('bcc-csm-1'!$K59,'bcc-csm1-1-m'!$K59,'BNU-ESM'!$K59,CanESM2!$K59,CCSM4!$K59,'CNRM-CM5'!$K59,'CSIRO-Mk3-6-0'!$K59,'GFDL-ESM2M'!$K59,'GFDL-ESM2G'!$K59,'HadGEM2-ES'!$K59,'HadGEM2-CC'!$K59,inmcm4!$K59,'IPSL-CM5A-LR'!$K59,'IPSL-CM5A-MR'!$K59,'IPSL-MC5B-LR'!$K59,MIROC5!$K59,'MIROC-ESM'!$K59,'MIROC-ESM-CHEM'!$K59,'MRI-CGCM3'!$K59,'NorESM1-M'!$K59)</f>
        <v>1.7161511872800319</v>
      </c>
      <c r="AA60" s="9">
        <f>STDEV('bcc-csm-1'!$L59,'bcc-csm1-1-m'!$L59,'BNU-ESM'!$L59,CanESM2!$L59,CCSM4!$L59,'CNRM-CM5'!$L59,'CSIRO-Mk3-6-0'!$L59,'GFDL-ESM2M'!$L59,'GFDL-ESM2G'!$L59,'HadGEM2-ES'!$L59,'HadGEM2-CC'!$L59,inmcm4!$L59,'IPSL-CM5A-LR'!$L59,'IPSL-CM5A-MR'!$L59,'IPSL-MC5B-LR'!$L59,MIROC5!$L59,'MIROC-ESM'!$L59,'MIROC-ESM-CHEM'!$L59,'MRI-CGCM3'!$L59,'NorESM1-M'!$L59)</f>
        <v>14.885280854570807</v>
      </c>
      <c r="AB60" s="9">
        <f>STDEV('bcc-csm-1'!$M59,'bcc-csm1-1-m'!$M59,'BNU-ESM'!$M59,CanESM2!$M59,CCSM4!$M59,'CNRM-CM5'!$M59,'CSIRO-Mk3-6-0'!$M59,'GFDL-ESM2M'!$M59,'GFDL-ESM2G'!$M59,'HadGEM2-ES'!$M59,'HadGEM2-CC'!$M59,inmcm4!$M59,'IPSL-CM5A-LR'!$M59,'IPSL-CM5A-MR'!$M59,'IPSL-MC5B-LR'!$M59,MIROC5!$M59,'MIROC-ESM'!$M59,'MIROC-ESM-CHEM'!$M59,'MRI-CGCM3'!$M59,'NorESM1-M'!$M59)</f>
        <v>26.213702092982693</v>
      </c>
      <c r="AC60" s="9">
        <f t="shared" ref="AC60:AH60" si="134">E60-(3*W60)</f>
        <v>-7.3237274581821676</v>
      </c>
      <c r="AD60" s="9">
        <f t="shared" si="134"/>
        <v>-17.287900143390623</v>
      </c>
      <c r="AE60" s="9">
        <f t="shared" si="134"/>
        <v>-40.858847027116632</v>
      </c>
      <c r="AF60" s="9">
        <f t="shared" si="134"/>
        <v>-9.2827484336250965</v>
      </c>
      <c r="AG60" s="9">
        <f t="shared" si="134"/>
        <v>-22.727154762112413</v>
      </c>
      <c r="AH60" s="9">
        <f t="shared" si="134"/>
        <v>-61.35247120504809</v>
      </c>
      <c r="AI60" s="9">
        <f t="shared" ref="AI60:AN60" si="135">E60+(3*W60)</f>
        <v>1.1551377145621675</v>
      </c>
      <c r="AJ60" s="9">
        <f t="shared" si="135"/>
        <v>42.448743241190613</v>
      </c>
      <c r="AK60" s="9">
        <f t="shared" si="135"/>
        <v>61.803289955066624</v>
      </c>
      <c r="AL60" s="9">
        <f t="shared" si="135"/>
        <v>1.0141586900550958</v>
      </c>
      <c r="AM60" s="9">
        <f t="shared" si="135"/>
        <v>66.584530365312418</v>
      </c>
      <c r="AN60" s="9">
        <f t="shared" si="135"/>
        <v>95.929741352848083</v>
      </c>
      <c r="AO60" s="60">
        <f>AVERAGE('bcc-csm-1'!$E59,'bcc-csm1-1-m'!$E59,'BNU-ESM'!$E59,CanESM2!$E59,CCSM4!$E59,'CNRM-CM5'!$E59,'CSIRO-Mk3-6-0'!$E59,'GFDL-ESM2M'!$E59,'GFDL-ESM2G'!$E59,'HadGEM2-ES'!$E59,'HadGEM2-CC'!$E59,inmcm4!$E59,'IPSL-CM5A-LR'!$E59,'IPSL-CM5A-MR'!$E59,'IPSL-MC5B-LR'!$E59,MIROC5!$E59,'MIROC-ESM'!$E59,'MIROC-ESM-CHEM'!$E59,'MRI-CGCM3'!$E59,'NorESM1-M'!$E59)</f>
        <v>15.071794872000002</v>
      </c>
      <c r="AP60" s="61">
        <f>AVERAGE('bcc-csm-1'!$F59,'bcc-csm1-1-m'!$F59,'BNU-ESM'!$F59,CanESM2!$F59,CCSM4!$F59,'CNRM-CM5'!$F59,'CSIRO-Mk3-6-0'!$F59,'GFDL-ESM2M'!$F59,'GFDL-ESM2G'!$F59,'HadGEM2-ES'!$F59,'HadGEM2-CC'!$F59,inmcm4!$F59,'IPSL-CM5A-LR'!$F59,'IPSL-CM5A-MR'!$F59,'IPSL-MC5B-LR'!$F59,MIROC5!$F59,'MIROC-ESM'!$F59,'MIROC-ESM-CHEM'!$F59,'MRI-CGCM3'!$F59,'NorESM1-M'!$F59)</f>
        <v>15.199444064950001</v>
      </c>
      <c r="AQ60" s="9">
        <f>AVERAGE('bcc-csm-1'!$G59,'bcc-csm1-1-m'!$G59,'BNU-ESM'!$G59,CanESM2!$G59,CCSM4!$G59,'CNRM-CM5'!$G59,'CSIRO-Mk3-6-0'!$G59,'GFDL-ESM2M'!$G59,'GFDL-ESM2G'!$G59,'HadGEM2-ES'!$G59,'HadGEM2-CC'!$G59,inmcm4!$G59,'IPSL-CM5A-LR'!$G59,'IPSL-CM5A-MR'!$G59,'IPSL-MC5B-LR'!$G59,MIROC5!$G59,'MIROC-ESM'!$G59,'MIROC-ESM-CHEM'!$G59,'MRI-CGCM3'!$G59,'NorESM1-M'!$G59)</f>
        <v>280.27405480499999</v>
      </c>
      <c r="AR60" s="57">
        <f t="shared" si="82"/>
        <v>-0.20464018373418316</v>
      </c>
      <c r="AS60" s="54">
        <f t="shared" si="83"/>
        <v>0.82768958490465561</v>
      </c>
      <c r="AT60" s="54">
        <f t="shared" si="84"/>
        <v>3.7364220071176485E-2</v>
      </c>
      <c r="AU60" s="57">
        <f t="shared" si="85"/>
        <v>-0.27430673698098085</v>
      </c>
      <c r="AV60" s="54">
        <f t="shared" si="86"/>
        <v>1.4427295964177846</v>
      </c>
      <c r="AW60" s="58">
        <f t="shared" si="87"/>
        <v>6.1684750256061065E-2</v>
      </c>
    </row>
    <row r="61" spans="1:49" ht="12.5" x14ac:dyDescent="0.25">
      <c r="A61" s="6" t="str">
        <f>IF(AND(B61='bcc-csm-1'!C60, B61='bcc-csm1-1-m'!C60,B61='BNU-ESM'!C60, B61=CanESM2!C60, B61=CCSM4!C60, B61='CNRM-CM5'!C60, B61='CSIRO-Mk3-6-0'!C60, B61='GFDL-ESM2M'!C60, B61='GFDL-ESM2G'!C60, B61='HadGEM2-ES'!C60, B61='HadGEM2-CC'!C60, B61=inmcm4!C60, B61='IPSL-CM5A-LR'!C60, B61='IPSL-CM5A-MR'!C60, B61='IPSL-MC5B-LR'!C60, B61=MIROC5!C60, B61='MIROC-ESM'!C60, B61='MIROC-ESM-CHEM'!C60, B61='MRI-CGCM3'!C60, B61='NorESM1-M'!C60), "Yes", "No")</f>
        <v>No</v>
      </c>
      <c r="B61" s="6">
        <v>20113</v>
      </c>
      <c r="C61" s="6" t="s">
        <v>134</v>
      </c>
      <c r="D61" s="7" t="s">
        <v>183</v>
      </c>
      <c r="E61" s="9">
        <f>AVERAGE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-2.8316025640635001</v>
      </c>
      <c r="F61" s="9">
        <f>AVERAGE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14.055547140810001</v>
      </c>
      <c r="G61" s="20">
        <f>AVERAGE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12.486468520805001</v>
      </c>
      <c r="H61" s="9">
        <f>AVERAGE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-3.8041025640999999</v>
      </c>
      <c r="I61" s="9">
        <f>AVERAGE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24.3825489457755</v>
      </c>
      <c r="J61" s="20">
        <f>AVERAGE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16.203035465145</v>
      </c>
      <c r="K61" s="9">
        <f>MIN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-5.112820513</v>
      </c>
      <c r="L61" s="9">
        <f>MIN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-3.223462252</v>
      </c>
      <c r="M61" s="9">
        <f>MIN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-11.21139788</v>
      </c>
      <c r="N61" s="9">
        <f>MIN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-6.6948717950000001</v>
      </c>
      <c r="O61" s="9">
        <f>MIN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-8.1884704490000002E-2</v>
      </c>
      <c r="P61" s="9">
        <f>MIN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-21.954898650000001</v>
      </c>
      <c r="Q61" s="9">
        <f>MAX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-3.0769230769999999E-2</v>
      </c>
      <c r="R61" s="9">
        <f>MAX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28.88249965</v>
      </c>
      <c r="S61" s="9">
        <f>MAX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62.302236729999997</v>
      </c>
      <c r="T61" s="9">
        <f>MAX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-1.8769230770000001</v>
      </c>
      <c r="U61" s="9">
        <f>MAX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56.303456859999997</v>
      </c>
      <c r="V61" s="9">
        <f>MAX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60.058714670000001</v>
      </c>
      <c r="W61" s="9">
        <f>STDEV('bcc-csm-1'!$H60,'bcc-csm1-1-m'!$H60,'BNU-ESM'!$H60,CanESM2!$H60,CCSM4!$H60,'CNRM-CM5'!$H60,'CSIRO-Mk3-6-0'!$H60,'GFDL-ESM2M'!$H60,'GFDL-ESM2G'!$H60,'HadGEM2-ES'!$H60,'HadGEM2-CC'!$H60,inmcm4!$H60,'IPSL-CM5A-LR'!$H60,'IPSL-CM5A-MR'!$H60,'IPSL-MC5B-LR'!$H60,MIROC5!$H60,'MIROC-ESM'!$H60,'MIROC-ESM-CHEM'!$H60,'MRI-CGCM3'!$H60,'NorESM1-M'!$H60)</f>
        <v>1.2633136294995611</v>
      </c>
      <c r="X61" s="9">
        <f>STDEV('bcc-csm-1'!$I60,'bcc-csm1-1-m'!$I60,'BNU-ESM'!$I60,CanESM2!$I60,CCSM4!$I60,'CNRM-CM5'!$I60,'CSIRO-Mk3-6-0'!$I60,'GFDL-ESM2M'!$I60,'GFDL-ESM2G'!$I60,'HadGEM2-ES'!$I60,'HadGEM2-CC'!$I60,inmcm4!$I60,'IPSL-CM5A-LR'!$I60,'IPSL-CM5A-MR'!$I60,'IPSL-MC5B-LR'!$I60,MIROC5!$I60,'MIROC-ESM'!$I60,'MIROC-ESM-CHEM'!$I60,'MRI-CGCM3'!$I60,'NorESM1-M'!$I60)</f>
        <v>9.9919278141368295</v>
      </c>
      <c r="Y61" s="9">
        <f>STDEV('bcc-csm-1'!$J60,'bcc-csm1-1-m'!$J60,'BNU-ESM'!$J60,CanESM2!$J60,CCSM4!$J60,'CNRM-CM5'!$J60,'CSIRO-Mk3-6-0'!$J60,'GFDL-ESM2M'!$J60,'GFDL-ESM2G'!$J60,'HadGEM2-ES'!$J60,'HadGEM2-CC'!$J60,inmcm4!$J60,'IPSL-CM5A-LR'!$J60,'IPSL-CM5A-MR'!$J60,'IPSL-MC5B-LR'!$J60,MIROC5!$J60,'MIROC-ESM'!$J60,'MIROC-ESM-CHEM'!$J60,'MRI-CGCM3'!$J60,'NorESM1-M'!$J60)</f>
        <v>18.737955734859685</v>
      </c>
      <c r="Z61" s="9">
        <f>STDEV('bcc-csm-1'!$K60,'bcc-csm1-1-m'!$K60,'BNU-ESM'!$K60,CanESM2!$K60,CCSM4!$K60,'CNRM-CM5'!$K60,'CSIRO-Mk3-6-0'!$K60,'GFDL-ESM2M'!$K60,'GFDL-ESM2G'!$K60,'HadGEM2-ES'!$K60,'HadGEM2-CC'!$K60,inmcm4!$K60,'IPSL-CM5A-LR'!$K60,'IPSL-CM5A-MR'!$K60,'IPSL-MC5B-LR'!$K60,MIROC5!$K60,'MIROC-ESM'!$K60,'MIROC-ESM-CHEM'!$K60,'MRI-CGCM3'!$K60,'NorESM1-M'!$K60)</f>
        <v>1.3959579773983168</v>
      </c>
      <c r="AA61" s="9">
        <f>STDEV('bcc-csm-1'!$L60,'bcc-csm1-1-m'!$L60,'BNU-ESM'!$L60,CanESM2!$L60,CCSM4!$L60,'CNRM-CM5'!$L60,'CSIRO-Mk3-6-0'!$L60,'GFDL-ESM2M'!$L60,'GFDL-ESM2G'!$L60,'HadGEM2-ES'!$L60,'HadGEM2-CC'!$L60,inmcm4!$L60,'IPSL-CM5A-LR'!$L60,'IPSL-CM5A-MR'!$L60,'IPSL-MC5B-LR'!$L60,MIROC5!$L60,'MIROC-ESM'!$L60,'MIROC-ESM-CHEM'!$L60,'MRI-CGCM3'!$L60,'NorESM1-M'!$L60)</f>
        <v>15.130799590160501</v>
      </c>
      <c r="AB61" s="9">
        <f>STDEV('bcc-csm-1'!$M60,'bcc-csm1-1-m'!$M60,'BNU-ESM'!$M60,CanESM2!$M60,CCSM4!$M60,'CNRM-CM5'!$M60,'CSIRO-Mk3-6-0'!$M60,'GFDL-ESM2M'!$M60,'GFDL-ESM2G'!$M60,'HadGEM2-ES'!$M60,'HadGEM2-CC'!$M60,inmcm4!$M60,'IPSL-CM5A-LR'!$M60,'IPSL-CM5A-MR'!$M60,'IPSL-MC5B-LR'!$M60,MIROC5!$M60,'MIROC-ESM'!$M60,'MIROC-ESM-CHEM'!$M60,'MRI-CGCM3'!$M60,'NorESM1-M'!$M60)</f>
        <v>28.022943291743061</v>
      </c>
      <c r="AC61" s="9">
        <f t="shared" ref="AC61:AH61" si="136">E61-(3*W61)</f>
        <v>-6.6215434525621832</v>
      </c>
      <c r="AD61" s="9">
        <f t="shared" si="136"/>
        <v>-15.920236301600488</v>
      </c>
      <c r="AE61" s="9">
        <f t="shared" si="136"/>
        <v>-43.727398683774055</v>
      </c>
      <c r="AF61" s="9">
        <f t="shared" si="136"/>
        <v>-7.9919764962949502</v>
      </c>
      <c r="AG61" s="9">
        <f t="shared" si="136"/>
        <v>-21.009849824706006</v>
      </c>
      <c r="AH61" s="9">
        <f t="shared" si="136"/>
        <v>-67.865794410084192</v>
      </c>
      <c r="AI61" s="9">
        <f t="shared" ref="AI61:AN61" si="137">E61+(3*W61)</f>
        <v>0.95833832443518308</v>
      </c>
      <c r="AJ61" s="9">
        <f t="shared" si="137"/>
        <v>44.031330583220488</v>
      </c>
      <c r="AK61" s="9">
        <f t="shared" si="137"/>
        <v>68.700335725384065</v>
      </c>
      <c r="AL61" s="9">
        <f t="shared" si="137"/>
        <v>0.38377136809495038</v>
      </c>
      <c r="AM61" s="9">
        <f t="shared" si="137"/>
        <v>69.774947716257003</v>
      </c>
      <c r="AN61" s="9">
        <f t="shared" si="137"/>
        <v>100.27186534037418</v>
      </c>
      <c r="AO61" s="60">
        <f>AVERAGE('bcc-csm-1'!$E60,'bcc-csm1-1-m'!$E60,'BNU-ESM'!$E60,CanESM2!$E60,CCSM4!$E60,'CNRM-CM5'!$E60,'CSIRO-Mk3-6-0'!$E60,'GFDL-ESM2M'!$E60,'GFDL-ESM2G'!$E60,'HadGEM2-ES'!$E60,'HadGEM2-CC'!$E60,inmcm4!$E60,'IPSL-CM5A-LR'!$E60,'IPSL-CM5A-MR'!$E60,'IPSL-MC5B-LR'!$E60,MIROC5!$E60,'MIROC-ESM'!$E60,'MIROC-ESM-CHEM'!$E60,'MRI-CGCM3'!$E60,'NorESM1-M'!$E60)</f>
        <v>15.514102564000002</v>
      </c>
      <c r="AP61" s="61">
        <f>AVERAGE('bcc-csm-1'!$F60,'bcc-csm1-1-m'!$F60,'BNU-ESM'!$F60,CanESM2!$F60,CCSM4!$F60,'CNRM-CM5'!$F60,'CSIRO-Mk3-6-0'!$F60,'GFDL-ESM2M'!$F60,'GFDL-ESM2G'!$F60,'HadGEM2-ES'!$F60,'HadGEM2-CC'!$F60,inmcm4!$F60,'IPSL-CM5A-LR'!$F60,'IPSL-CM5A-MR'!$F60,'IPSL-MC5B-LR'!$F60,MIROC5!$F60,'MIROC-ESM'!$F60,'MIROC-ESM-CHEM'!$F60,'MRI-CGCM3'!$F60,'NorESM1-M'!$F60)</f>
        <v>20.9501624695</v>
      </c>
      <c r="AQ61" s="9">
        <f>AVERAGE('bcc-csm-1'!$G60,'bcc-csm1-1-m'!$G60,'BNU-ESM'!$G60,CanESM2!$G60,CCSM4!$G60,'CNRM-CM5'!$G60,'CSIRO-Mk3-6-0'!$G60,'GFDL-ESM2M'!$G60,'GFDL-ESM2G'!$G60,'HadGEM2-ES'!$G60,'HadGEM2-CC'!$G60,inmcm4!$G60,'IPSL-CM5A-LR'!$G60,'IPSL-CM5A-MR'!$G60,'IPSL-MC5B-LR'!$G60,MIROC5!$G60,'MIROC-ESM'!$G60,'MIROC-ESM-CHEM'!$G60,'MRI-CGCM3'!$G60,'NorESM1-M'!$G60)</f>
        <v>263.03429952499999</v>
      </c>
      <c r="AR61" s="57">
        <f t="shared" si="82"/>
        <v>-0.18251797371986872</v>
      </c>
      <c r="AS61" s="54">
        <f t="shared" si="83"/>
        <v>0.67090396846671574</v>
      </c>
      <c r="AT61" s="54">
        <f t="shared" si="84"/>
        <v>4.7470875636195231E-2</v>
      </c>
      <c r="AU61" s="57">
        <f t="shared" si="85"/>
        <v>-0.24520287579684455</v>
      </c>
      <c r="AV61" s="54">
        <f t="shared" si="86"/>
        <v>1.163835792742538</v>
      </c>
      <c r="AW61" s="58">
        <f t="shared" si="87"/>
        <v>6.1600466153673573E-2</v>
      </c>
    </row>
    <row r="62" spans="1:49" ht="12.5" x14ac:dyDescent="0.25">
      <c r="A62" s="6" t="str">
        <f>IF(AND(B62='bcc-csm-1'!C61, B62='bcc-csm1-1-m'!C61,B62='BNU-ESM'!C61, B62=CanESM2!C61, B62=CCSM4!C61, B62='CNRM-CM5'!C61, B62='CSIRO-Mk3-6-0'!C61, B62='GFDL-ESM2M'!C61, B62='GFDL-ESM2G'!C61, B62='HadGEM2-ES'!C61, B62='HadGEM2-CC'!C61, B62=inmcm4!C61, B62='IPSL-CM5A-LR'!C61, B62='IPSL-CM5A-MR'!C61, B62='IPSL-MC5B-LR'!C61, B62=MIROC5!C61, B62='MIROC-ESM'!C61, B62='MIROC-ESM-CHEM'!C61, B62='MRI-CGCM3'!C61, B62='NorESM1-M'!C61), "Yes", "No")</f>
        <v>No</v>
      </c>
      <c r="B62" s="6">
        <v>20115</v>
      </c>
      <c r="C62" s="6" t="s">
        <v>135</v>
      </c>
      <c r="D62" s="7" t="s">
        <v>183</v>
      </c>
      <c r="E62" s="9">
        <f>AVERAGE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-3.6972435897862992</v>
      </c>
      <c r="F62" s="9">
        <f>AVERAGE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13.843570567060002</v>
      </c>
      <c r="G62" s="20">
        <f>AVERAGE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12.913018406029995</v>
      </c>
      <c r="H62" s="9">
        <f>AVERAGE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-4.9797435898</v>
      </c>
      <c r="I62" s="9">
        <f>AVERAGE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22.642833753650006</v>
      </c>
      <c r="J62" s="20">
        <f>AVERAGE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19.445521006900002</v>
      </c>
      <c r="K62" s="9">
        <f>MIN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-5.6205128210000002</v>
      </c>
      <c r="L62" s="9">
        <f>MIN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-1.109918465</v>
      </c>
      <c r="M62" s="9">
        <f>MIN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-17.375116500000001</v>
      </c>
      <c r="N62" s="9">
        <f>MIN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-8.8666666670000005</v>
      </c>
      <c r="O62" s="9">
        <f>MIN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2.744753212</v>
      </c>
      <c r="P62" s="9">
        <f>MIN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-33.803962409999997</v>
      </c>
      <c r="Q62" s="9">
        <f>MAX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8.9743589740000004E-3</v>
      </c>
      <c r="R62" s="9">
        <f>MAX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33.128486100000003</v>
      </c>
      <c r="S62" s="9">
        <f>MAX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58.72710635</v>
      </c>
      <c r="T62" s="9">
        <f>MAX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-1.862820513</v>
      </c>
      <c r="U62" s="9">
        <f>MAX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57.96969129</v>
      </c>
      <c r="V62" s="9">
        <f>MAX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60.976735740000002</v>
      </c>
      <c r="W62" s="9">
        <f>STDEV('bcc-csm-1'!$H61,'bcc-csm1-1-m'!$H61,'BNU-ESM'!$H61,CanESM2!$H61,CCSM4!$H61,'CNRM-CM5'!$H61,'CSIRO-Mk3-6-0'!$H61,'GFDL-ESM2M'!$H61,'GFDL-ESM2G'!$H61,'HadGEM2-ES'!$H61,'HadGEM2-CC'!$H61,inmcm4!$H61,'IPSL-CM5A-LR'!$H61,'IPSL-CM5A-MR'!$H61,'IPSL-MC5B-LR'!$H61,MIROC5!$H61,'MIROC-ESM'!$H61,'MIROC-ESM-CHEM'!$H61,'MRI-CGCM3'!$H61,'NorESM1-M'!$H61)</f>
        <v>1.5834447760913484</v>
      </c>
      <c r="X62" s="9">
        <f>STDEV('bcc-csm-1'!$I61,'bcc-csm1-1-m'!$I61,'BNU-ESM'!$I61,CanESM2!$I61,CCSM4!$I61,'CNRM-CM5'!$I61,'CSIRO-Mk3-6-0'!$I61,'GFDL-ESM2M'!$I61,'GFDL-ESM2G'!$I61,'HadGEM2-ES'!$I61,'HadGEM2-CC'!$I61,inmcm4!$I61,'IPSL-CM5A-LR'!$I61,'IPSL-CM5A-MR'!$I61,'IPSL-MC5B-LR'!$I61,MIROC5!$I61,'MIROC-ESM'!$I61,'MIROC-ESM-CHEM'!$I61,'MRI-CGCM3'!$I61,'NorESM1-M'!$I61)</f>
        <v>10.178270578074837</v>
      </c>
      <c r="Y62" s="9">
        <f>STDEV('bcc-csm-1'!$J61,'bcc-csm1-1-m'!$J61,'BNU-ESM'!$J61,CanESM2!$J61,CCSM4!$J61,'CNRM-CM5'!$J61,'CSIRO-Mk3-6-0'!$J61,'GFDL-ESM2M'!$J61,'GFDL-ESM2G'!$J61,'HadGEM2-ES'!$J61,'HadGEM2-CC'!$J61,inmcm4!$J61,'IPSL-CM5A-LR'!$J61,'IPSL-CM5A-MR'!$J61,'IPSL-MC5B-LR'!$J61,MIROC5!$J61,'MIROC-ESM'!$J61,'MIROC-ESM-CHEM'!$J61,'MRI-CGCM3'!$J61,'NorESM1-M'!$J61)</f>
        <v>22.605554421464575</v>
      </c>
      <c r="Z62" s="9">
        <f>STDEV('bcc-csm-1'!$K61,'bcc-csm1-1-m'!$K61,'BNU-ESM'!$K61,CanESM2!$K61,CCSM4!$K61,'CNRM-CM5'!$K61,'CSIRO-Mk3-6-0'!$K61,'GFDL-ESM2M'!$K61,'GFDL-ESM2G'!$K61,'HadGEM2-ES'!$K61,'HadGEM2-CC'!$K61,inmcm4!$K61,'IPSL-CM5A-LR'!$K61,'IPSL-CM5A-MR'!$K61,'IPSL-MC5B-LR'!$K61,MIROC5!$K61,'MIROC-ESM'!$K61,'MIROC-ESM-CHEM'!$K61,'MRI-CGCM3'!$K61,'NorESM1-M'!$K61)</f>
        <v>1.9549500194637104</v>
      </c>
      <c r="AA62" s="9">
        <f>STDEV('bcc-csm-1'!$L61,'bcc-csm1-1-m'!$L61,'BNU-ESM'!$L61,CanESM2!$L61,CCSM4!$L61,'CNRM-CM5'!$L61,'CSIRO-Mk3-6-0'!$L61,'GFDL-ESM2M'!$L61,'GFDL-ESM2G'!$L61,'HadGEM2-ES'!$L61,'HadGEM2-CC'!$L61,inmcm4!$L61,'IPSL-CM5A-LR'!$L61,'IPSL-CM5A-MR'!$L61,'IPSL-MC5B-LR'!$L61,MIROC5!$L61,'MIROC-ESM'!$L61,'MIROC-ESM-CHEM'!$L61,'MRI-CGCM3'!$L61,'NorESM1-M'!$L61)</f>
        <v>15.535075553299238</v>
      </c>
      <c r="AB62" s="9">
        <f>STDEV('bcc-csm-1'!$M61,'bcc-csm1-1-m'!$M61,'BNU-ESM'!$M61,CanESM2!$M61,CCSM4!$M61,'CNRM-CM5'!$M61,'CSIRO-Mk3-6-0'!$M61,'GFDL-ESM2M'!$M61,'GFDL-ESM2G'!$M61,'HadGEM2-ES'!$M61,'HadGEM2-CC'!$M61,inmcm4!$M61,'IPSL-CM5A-LR'!$M61,'IPSL-CM5A-MR'!$M61,'IPSL-MC5B-LR'!$M61,MIROC5!$M61,'MIROC-ESM'!$M61,'MIROC-ESM-CHEM'!$M61,'MRI-CGCM3'!$M61,'NorESM1-M'!$M61)</f>
        <v>26.442905456577151</v>
      </c>
      <c r="AC62" s="9">
        <f t="shared" ref="AC62:AH62" si="138">E62-(3*W62)</f>
        <v>-8.4475779180603432</v>
      </c>
      <c r="AD62" s="9">
        <f t="shared" si="138"/>
        <v>-16.69124116716451</v>
      </c>
      <c r="AE62" s="9">
        <f t="shared" si="138"/>
        <v>-54.903644858363734</v>
      </c>
      <c r="AF62" s="9">
        <f t="shared" si="138"/>
        <v>-10.844593648191131</v>
      </c>
      <c r="AG62" s="9">
        <f t="shared" si="138"/>
        <v>-23.962392906247711</v>
      </c>
      <c r="AH62" s="9">
        <f t="shared" si="138"/>
        <v>-59.883195362831451</v>
      </c>
      <c r="AI62" s="9">
        <f t="shared" ref="AI62:AN62" si="139">E62+(3*W62)</f>
        <v>1.0530907384877457</v>
      </c>
      <c r="AJ62" s="9">
        <f t="shared" si="139"/>
        <v>44.378382301284518</v>
      </c>
      <c r="AK62" s="9">
        <f t="shared" si="139"/>
        <v>80.729681670423716</v>
      </c>
      <c r="AL62" s="9">
        <f t="shared" si="139"/>
        <v>0.88510646859113074</v>
      </c>
      <c r="AM62" s="9">
        <f t="shared" si="139"/>
        <v>69.248060413547719</v>
      </c>
      <c r="AN62" s="9">
        <f t="shared" si="139"/>
        <v>98.774237376631447</v>
      </c>
      <c r="AO62" s="60">
        <f>AVERAGE('bcc-csm-1'!$E61,'bcc-csm1-1-m'!$E61,'BNU-ESM'!$E61,CanESM2!$E61,CCSM4!$E61,'CNRM-CM5'!$E61,'CSIRO-Mk3-6-0'!$E61,'GFDL-ESM2M'!$E61,'GFDL-ESM2G'!$E61,'HadGEM2-ES'!$E61,'HadGEM2-CC'!$E61,inmcm4!$E61,'IPSL-CM5A-LR'!$E61,'IPSL-CM5A-MR'!$E61,'IPSL-MC5B-LR'!$E61,MIROC5!$E61,'MIROC-ESM'!$E61,'MIROC-ESM-CHEM'!$E61,'MRI-CGCM3'!$E61,'NorESM1-M'!$E61)</f>
        <v>20.389743589000005</v>
      </c>
      <c r="AP62" s="61">
        <f>AVERAGE('bcc-csm-1'!$F61,'bcc-csm1-1-m'!$F61,'BNU-ESM'!$F61,CanESM2!$F61,CCSM4!$F61,'CNRM-CM5'!$F61,'CSIRO-Mk3-6-0'!$F61,'GFDL-ESM2M'!$F61,'GFDL-ESM2G'!$F61,'HadGEM2-ES'!$F61,'HadGEM2-CC'!$F61,inmcm4!$F61,'IPSL-CM5A-LR'!$F61,'IPSL-CM5A-MR'!$F61,'IPSL-MC5B-LR'!$F61,MIROC5!$F61,'MIROC-ESM'!$F61,'MIROC-ESM-CHEM'!$F61,'MRI-CGCM3'!$F61,'NorESM1-M'!$F61)</f>
        <v>17.904978607500002</v>
      </c>
      <c r="AQ62" s="9">
        <f>AVERAGE('bcc-csm-1'!$G61,'bcc-csm1-1-m'!$G61,'BNU-ESM'!$G61,CanESM2!$G61,CCSM4!$G61,'CNRM-CM5'!$G61,'CSIRO-Mk3-6-0'!$G61,'GFDL-ESM2M'!$G61,'GFDL-ESM2G'!$G61,'HadGEM2-ES'!$G61,'HadGEM2-CC'!$G61,inmcm4!$G61,'IPSL-CM5A-LR'!$G61,'IPSL-CM5A-MR'!$G61,'IPSL-MC5B-LR'!$G61,MIROC5!$G61,'MIROC-ESM'!$G61,'MIROC-ESM-CHEM'!$G61,'MRI-CGCM3'!$G61,'NorESM1-M'!$G61)</f>
        <v>244.97100688500004</v>
      </c>
      <c r="AR62" s="57">
        <f t="shared" si="82"/>
        <v>-0.18132859658818432</v>
      </c>
      <c r="AS62" s="54">
        <f t="shared" si="83"/>
        <v>0.77316878565055835</v>
      </c>
      <c r="AT62" s="54">
        <f t="shared" si="84"/>
        <v>5.2712435525449436E-2</v>
      </c>
      <c r="AU62" s="57">
        <f t="shared" si="85"/>
        <v>-0.24422786721489256</v>
      </c>
      <c r="AV62" s="54">
        <f t="shared" si="86"/>
        <v>1.2646110475756402</v>
      </c>
      <c r="AW62" s="58">
        <f t="shared" si="87"/>
        <v>7.937886713274836E-2</v>
      </c>
    </row>
    <row r="63" spans="1:49" ht="12.5" x14ac:dyDescent="0.25">
      <c r="A63" s="6" t="str">
        <f>IF(AND(B63='bcc-csm-1'!C62, B63='bcc-csm1-1-m'!C62,B63='BNU-ESM'!C62, B63=CanESM2!C62, B63=CCSM4!C62, B63='CNRM-CM5'!C62, B63='CSIRO-Mk3-6-0'!C62, B63='GFDL-ESM2M'!C62, B63='GFDL-ESM2G'!C62, B63='HadGEM2-ES'!C62, B63='HadGEM2-CC'!C62, B63=inmcm4!C62, B63='IPSL-CM5A-LR'!C62, B63='IPSL-CM5A-MR'!C62, B63='IPSL-MC5B-LR'!C62, B63=MIROC5!C62, B63='MIROC-ESM'!C62, B63='MIROC-ESM-CHEM'!C62, B63='MRI-CGCM3'!C62, B63='NorESM1-M'!C62), "Yes", "No")</f>
        <v>No</v>
      </c>
      <c r="B63" s="6">
        <v>20117</v>
      </c>
      <c r="C63" s="6" t="s">
        <v>136</v>
      </c>
      <c r="D63" s="7" t="s">
        <v>183</v>
      </c>
      <c r="E63" s="9">
        <f>AVERAGE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-2.8168589742999997</v>
      </c>
      <c r="F63" s="9">
        <f>AVERAGE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16.390961960199999</v>
      </c>
      <c r="G63" s="20">
        <f>AVERAGE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12.849310072834996</v>
      </c>
      <c r="H63" s="9">
        <f>AVERAGE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-3.8293589743499998</v>
      </c>
      <c r="I63" s="9">
        <f>AVERAGE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27.714375531875</v>
      </c>
      <c r="J63" s="20">
        <f>AVERAGE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13.897834932949999</v>
      </c>
      <c r="K63" s="9">
        <f>MIN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-5.0871794870000002</v>
      </c>
      <c r="L63" s="9">
        <f>MIN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-2.0469544019999999</v>
      </c>
      <c r="M63" s="9">
        <f>MIN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-13.16798687</v>
      </c>
      <c r="N63" s="9">
        <f>MIN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-6.6910256410000004</v>
      </c>
      <c r="O63" s="9">
        <f>MIN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0.10690688349999999</v>
      </c>
      <c r="P63" s="9">
        <f>MIN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-24.283244570000001</v>
      </c>
      <c r="Q63" s="9">
        <f>MAX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-0.48974358969999998</v>
      </c>
      <c r="R63" s="9">
        <f>MAX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31.108106660000001</v>
      </c>
      <c r="S63" s="9">
        <f>MAX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53.410221640000003</v>
      </c>
      <c r="T63" s="9">
        <f>MAX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-1.9012820509999999</v>
      </c>
      <c r="U63" s="9">
        <f>MAX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62.02630456</v>
      </c>
      <c r="V63" s="9">
        <f>MAX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61.888129030000002</v>
      </c>
      <c r="W63" s="9">
        <f>STDEV('bcc-csm-1'!$H62,'bcc-csm1-1-m'!$H62,'BNU-ESM'!$H62,CanESM2!$H62,CCSM4!$H62,'CNRM-CM5'!$H62,'CSIRO-Mk3-6-0'!$H62,'GFDL-ESM2M'!$H62,'GFDL-ESM2G'!$H62,'HadGEM2-ES'!$H62,'HadGEM2-CC'!$H62,inmcm4!$H62,'IPSL-CM5A-LR'!$H62,'IPSL-CM5A-MR'!$H62,'IPSL-MC5B-LR'!$H62,MIROC5!$H62,'MIROC-ESM'!$H62,'MIROC-ESM-CHEM'!$H62,'MRI-CGCM3'!$H62,'NorESM1-M'!$H62)</f>
        <v>1.229358818109856</v>
      </c>
      <c r="X63" s="9">
        <f>STDEV('bcc-csm-1'!$I62,'bcc-csm1-1-m'!$I62,'BNU-ESM'!$I62,CanESM2!$I62,CCSM4!$I62,'CNRM-CM5'!$I62,'CSIRO-Mk3-6-0'!$I62,'GFDL-ESM2M'!$I62,'GFDL-ESM2G'!$I62,'HadGEM2-ES'!$I62,'HadGEM2-CC'!$I62,inmcm4!$I62,'IPSL-CM5A-LR'!$I62,'IPSL-CM5A-MR'!$I62,'IPSL-MC5B-LR'!$I62,MIROC5!$I62,'MIROC-ESM'!$I62,'MIROC-ESM-CHEM'!$I62,'MRI-CGCM3'!$I62,'NorESM1-M'!$I62)</f>
        <v>10.541369686036036</v>
      </c>
      <c r="Y63" s="9">
        <f>STDEV('bcc-csm-1'!$J62,'bcc-csm1-1-m'!$J62,'BNU-ESM'!$J62,CanESM2!$J62,CCSM4!$J62,'CNRM-CM5'!$J62,'CSIRO-Mk3-6-0'!$J62,'GFDL-ESM2M'!$J62,'GFDL-ESM2G'!$J62,'HadGEM2-ES'!$J62,'HadGEM2-CC'!$J62,inmcm4!$J62,'IPSL-CM5A-LR'!$J62,'IPSL-CM5A-MR'!$J62,'IPSL-MC5B-LR'!$J62,MIROC5!$J62,'MIROC-ESM'!$J62,'MIROC-ESM-CHEM'!$J62,'MRI-CGCM3'!$J62,'NorESM1-M'!$J62)</f>
        <v>18.220903024259179</v>
      </c>
      <c r="Z63" s="9">
        <f>STDEV('bcc-csm-1'!$K62,'bcc-csm1-1-m'!$K62,'BNU-ESM'!$K62,CanESM2!$K62,CCSM4!$K62,'CNRM-CM5'!$K62,'CSIRO-Mk3-6-0'!$K62,'GFDL-ESM2M'!$K62,'GFDL-ESM2G'!$K62,'HadGEM2-ES'!$K62,'HadGEM2-CC'!$K62,inmcm4!$K62,'IPSL-CM5A-LR'!$K62,'IPSL-CM5A-MR'!$K62,'IPSL-MC5B-LR'!$K62,MIROC5!$K62,'MIROC-ESM'!$K62,'MIROC-ESM-CHEM'!$K62,'MRI-CGCM3'!$K62,'NorESM1-M'!$K62)</f>
        <v>1.3510366364899791</v>
      </c>
      <c r="AA63" s="9">
        <f>STDEV('bcc-csm-1'!$L62,'bcc-csm1-1-m'!$L62,'BNU-ESM'!$L62,CanESM2!$L62,CCSM4!$L62,'CNRM-CM5'!$L62,'CSIRO-Mk3-6-0'!$L62,'GFDL-ESM2M'!$L62,'GFDL-ESM2G'!$L62,'HadGEM2-ES'!$L62,'HadGEM2-CC'!$L62,inmcm4!$L62,'IPSL-CM5A-LR'!$L62,'IPSL-CM5A-MR'!$L62,'IPSL-MC5B-LR'!$L62,MIROC5!$L62,'MIROC-ESM'!$L62,'MIROC-ESM-CHEM'!$L62,'MRI-CGCM3'!$L62,'NorESM1-M'!$L62)</f>
        <v>16.333269416239709</v>
      </c>
      <c r="AB63" s="9">
        <f>STDEV('bcc-csm-1'!$M62,'bcc-csm1-1-m'!$M62,'BNU-ESM'!$M62,CanESM2!$M62,CCSM4!$M62,'CNRM-CM5'!$M62,'CSIRO-Mk3-6-0'!$M62,'GFDL-ESM2M'!$M62,'GFDL-ESM2G'!$M62,'HadGEM2-ES'!$M62,'HadGEM2-CC'!$M62,inmcm4!$M62,'IPSL-CM5A-LR'!$M62,'IPSL-CM5A-MR'!$M62,'IPSL-MC5B-LR'!$M62,MIROC5!$M62,'MIROC-ESM'!$M62,'MIROC-ESM-CHEM'!$M62,'MRI-CGCM3'!$M62,'NorESM1-M'!$M62)</f>
        <v>27.84312111293978</v>
      </c>
      <c r="AC63" s="9">
        <f t="shared" ref="AC63:AH63" si="140">E63-(3*W63)</f>
        <v>-6.504935428629568</v>
      </c>
      <c r="AD63" s="9">
        <f t="shared" si="140"/>
        <v>-15.233147097908112</v>
      </c>
      <c r="AE63" s="9">
        <f t="shared" si="140"/>
        <v>-41.813398999942542</v>
      </c>
      <c r="AF63" s="9">
        <f t="shared" si="140"/>
        <v>-7.8824688838199366</v>
      </c>
      <c r="AG63" s="9">
        <f t="shared" si="140"/>
        <v>-21.285432716844127</v>
      </c>
      <c r="AH63" s="9">
        <f t="shared" si="140"/>
        <v>-69.631528405869332</v>
      </c>
      <c r="AI63" s="9">
        <f t="shared" ref="AI63:AN63" si="141">E63+(3*W63)</f>
        <v>0.87121748002956867</v>
      </c>
      <c r="AJ63" s="9">
        <f t="shared" si="141"/>
        <v>48.015071018308106</v>
      </c>
      <c r="AK63" s="9">
        <f t="shared" si="141"/>
        <v>67.512019145612527</v>
      </c>
      <c r="AL63" s="9">
        <f t="shared" si="141"/>
        <v>0.22375093511993693</v>
      </c>
      <c r="AM63" s="9">
        <f t="shared" si="141"/>
        <v>76.714183780594126</v>
      </c>
      <c r="AN63" s="9">
        <f t="shared" si="141"/>
        <v>97.427198271769342</v>
      </c>
      <c r="AO63" s="60">
        <f>AVERAGE('bcc-csm-1'!$E62,'bcc-csm1-1-m'!$E62,'BNU-ESM'!$E62,CanESM2!$E62,CCSM4!$E62,'CNRM-CM5'!$E62,'CSIRO-Mk3-6-0'!$E62,'GFDL-ESM2M'!$E62,'GFDL-ESM2G'!$E62,'HadGEM2-ES'!$E62,'HadGEM2-CC'!$E62,inmcm4!$E62,'IPSL-CM5A-LR'!$E62,'IPSL-CM5A-MR'!$E62,'IPSL-MC5B-LR'!$E62,MIROC5!$E62,'MIROC-ESM'!$E62,'MIROC-ESM-CHEM'!$E62,'MRI-CGCM3'!$E62,'NorESM1-M'!$E62)</f>
        <v>15.324358973500003</v>
      </c>
      <c r="AP63" s="61">
        <f>AVERAGE('bcc-csm-1'!$F62,'bcc-csm1-1-m'!$F62,'BNU-ESM'!$F62,CanESM2!$F62,CCSM4!$F62,'CNRM-CM5'!$F62,'CSIRO-Mk3-6-0'!$F62,'GFDL-ESM2M'!$F62,'GFDL-ESM2G'!$F62,'HadGEM2-ES'!$F62,'HadGEM2-CC'!$F62,inmcm4!$F62,'IPSL-CM5A-LR'!$F62,'IPSL-CM5A-MR'!$F62,'IPSL-MC5B-LR'!$F62,MIROC5!$F62,'MIROC-ESM'!$F62,'MIROC-ESM-CHEM'!$F62,'MRI-CGCM3'!$F62,'NorESM1-M'!$F62)</f>
        <v>27.090199549500007</v>
      </c>
      <c r="AQ63" s="9">
        <f>AVERAGE('bcc-csm-1'!$G62,'bcc-csm1-1-m'!$G62,'BNU-ESM'!$G62,CanESM2!$G62,CCSM4!$G62,'CNRM-CM5'!$G62,'CSIRO-Mk3-6-0'!$G62,'GFDL-ESM2M'!$G62,'GFDL-ESM2G'!$G62,'HadGEM2-ES'!$G62,'HadGEM2-CC'!$G62,inmcm4!$G62,'IPSL-CM5A-LR'!$G62,'IPSL-CM5A-MR'!$G62,'IPSL-MC5B-LR'!$G62,MIROC5!$G62,'MIROC-ESM'!$G62,'MIROC-ESM-CHEM'!$G62,'MRI-CGCM3'!$G62,'NorESM1-M'!$G62)</f>
        <v>251.38761194500003</v>
      </c>
      <c r="AR63" s="57">
        <f t="shared" si="82"/>
        <v>-0.18381577847211211</v>
      </c>
      <c r="AS63" s="54">
        <f t="shared" si="83"/>
        <v>0.60505135557417922</v>
      </c>
      <c r="AT63" s="54">
        <f t="shared" si="84"/>
        <v>5.111353727186143E-2</v>
      </c>
      <c r="AU63" s="57">
        <f t="shared" si="85"/>
        <v>-0.24988705765585406</v>
      </c>
      <c r="AV63" s="54">
        <f t="shared" si="86"/>
        <v>1.0230406565014214</v>
      </c>
      <c r="AW63" s="58">
        <f t="shared" si="87"/>
        <v>5.5284486078775612E-2</v>
      </c>
    </row>
    <row r="64" spans="1:49" ht="12.5" x14ac:dyDescent="0.25">
      <c r="A64" s="6" t="str">
        <f>IF(AND(B64='bcc-csm-1'!C63, B64='bcc-csm1-1-m'!C63,B64='BNU-ESM'!C63, B64=CanESM2!C63, B64=CCSM4!C63, B64='CNRM-CM5'!C63, B64='CSIRO-Mk3-6-0'!C63, B64='GFDL-ESM2M'!C63, B64='GFDL-ESM2G'!C63, B64='HadGEM2-ES'!C63, B64='HadGEM2-CC'!C63, B64=inmcm4!C63, B64='IPSL-CM5A-LR'!C63, B64='IPSL-CM5A-MR'!C63, B64='IPSL-MC5B-LR'!C63, B64=MIROC5!C63, B64='MIROC-ESM'!C63, B64='MIROC-ESM-CHEM'!C63, B64='MRI-CGCM3'!C63, B64='NorESM1-M'!C63), "Yes", "No")</f>
        <v>Yes</v>
      </c>
      <c r="B64" s="6">
        <v>20119</v>
      </c>
      <c r="C64" s="6" t="s">
        <v>137</v>
      </c>
      <c r="D64" s="7" t="s">
        <v>183</v>
      </c>
      <c r="E64" s="9">
        <f>AVERAGE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-3.8200641025849995</v>
      </c>
      <c r="F64" s="9">
        <f>AVERAGE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22.981275964850006</v>
      </c>
      <c r="G64" s="20">
        <f>AVERAGE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11.440045843170001</v>
      </c>
      <c r="H64" s="9">
        <f>AVERAGE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-5.092564102599999</v>
      </c>
      <c r="I64" s="9">
        <f>AVERAGE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37.237700247550009</v>
      </c>
      <c r="J64" s="20">
        <f>AVERAGE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8.0265650213999997</v>
      </c>
      <c r="K64" s="9">
        <f>MIN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-6.5410256410000001</v>
      </c>
      <c r="L64" s="9">
        <f>MIN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5.8290281149999998</v>
      </c>
      <c r="M64" s="9">
        <f>MIN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-7.2881632400000003</v>
      </c>
      <c r="N64" s="9">
        <f>MIN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-7.9512820509999997</v>
      </c>
      <c r="O64" s="9">
        <f>MIN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9.7411820309999992</v>
      </c>
      <c r="P64" s="9">
        <f>MIN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-35.64477282</v>
      </c>
      <c r="Q64" s="9">
        <f>MAX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-0.35769230769999999</v>
      </c>
      <c r="R64" s="9">
        <f>MAX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37.668790819999998</v>
      </c>
      <c r="S64" s="9">
        <f>MAX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26.811451389999998</v>
      </c>
      <c r="T64" s="9">
        <f>MAX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-1.6679487180000001</v>
      </c>
      <c r="U64" s="9">
        <f>MAX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68.510864229999996</v>
      </c>
      <c r="V64" s="9">
        <f>MAX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42.235765520000001</v>
      </c>
      <c r="W64" s="9">
        <f>STDEV('bcc-csm-1'!$H63,'bcc-csm1-1-m'!$H63,'BNU-ESM'!$H63,CanESM2!$H63,CCSM4!$H63,'CNRM-CM5'!$H63,'CSIRO-Mk3-6-0'!$H63,'GFDL-ESM2M'!$H63,'GFDL-ESM2G'!$H63,'HadGEM2-ES'!$H63,'HadGEM2-CC'!$H63,inmcm4!$H63,'IPSL-CM5A-LR'!$H63,'IPSL-CM5A-MR'!$H63,'IPSL-MC5B-LR'!$H63,MIROC5!$H63,'MIROC-ESM'!$H63,'MIROC-ESM-CHEM'!$H63,'MRI-CGCM3'!$H63,'NorESM1-M'!$H63)</f>
        <v>1.7624752832893287</v>
      </c>
      <c r="X64" s="9">
        <f>STDEV('bcc-csm-1'!$I63,'bcc-csm1-1-m'!$I63,'BNU-ESM'!$I63,CanESM2!$I63,CCSM4!$I63,'CNRM-CM5'!$I63,'CSIRO-Mk3-6-0'!$I63,'GFDL-ESM2M'!$I63,'GFDL-ESM2G'!$I63,'HadGEM2-ES'!$I63,'HadGEM2-CC'!$I63,inmcm4!$I63,'IPSL-CM5A-LR'!$I63,'IPSL-CM5A-MR'!$I63,'IPSL-MC5B-LR'!$I63,MIROC5!$I63,'MIROC-ESM'!$I63,'MIROC-ESM-CHEM'!$I63,'MRI-CGCM3'!$I63,'NorESM1-M'!$I63)</f>
        <v>10.15742855248125</v>
      </c>
      <c r="Y64" s="9">
        <f>STDEV('bcc-csm-1'!$J63,'bcc-csm1-1-m'!$J63,'BNU-ESM'!$J63,CanESM2!$J63,CCSM4!$J63,'CNRM-CM5'!$J63,'CSIRO-Mk3-6-0'!$J63,'GFDL-ESM2M'!$J63,'GFDL-ESM2G'!$J63,'HadGEM2-ES'!$J63,'HadGEM2-CC'!$J63,inmcm4!$J63,'IPSL-CM5A-LR'!$J63,'IPSL-CM5A-MR'!$J63,'IPSL-MC5B-LR'!$J63,MIROC5!$J63,'MIROC-ESM'!$J63,'MIROC-ESM-CHEM'!$J63,'MRI-CGCM3'!$J63,'NorESM1-M'!$J63)</f>
        <v>8.7716314494396901</v>
      </c>
      <c r="Z64" s="9">
        <f>STDEV('bcc-csm-1'!$K63,'bcc-csm1-1-m'!$K63,'BNU-ESM'!$K63,CanESM2!$K63,CCSM4!$K63,'CNRM-CM5'!$K63,'CSIRO-Mk3-6-0'!$K63,'GFDL-ESM2M'!$K63,'GFDL-ESM2G'!$K63,'HadGEM2-ES'!$K63,'HadGEM2-CC'!$K63,inmcm4!$K63,'IPSL-CM5A-LR'!$K63,'IPSL-CM5A-MR'!$K63,'IPSL-MC5B-LR'!$K63,MIROC5!$K63,'MIROC-ESM'!$K63,'MIROC-ESM-CHEM'!$K63,'MRI-CGCM3'!$K63,'NorESM1-M'!$K63)</f>
        <v>1.6289825468228534</v>
      </c>
      <c r="AA64" s="9">
        <f>STDEV('bcc-csm-1'!$L63,'bcc-csm1-1-m'!$L63,'BNU-ESM'!$L63,CanESM2!$L63,CCSM4!$L63,'CNRM-CM5'!$L63,'CSIRO-Mk3-6-0'!$L63,'GFDL-ESM2M'!$L63,'GFDL-ESM2G'!$L63,'HadGEM2-ES'!$L63,'HadGEM2-CC'!$L63,inmcm4!$L63,'IPSL-CM5A-LR'!$L63,'IPSL-CM5A-MR'!$L63,'IPSL-MC5B-LR'!$L63,MIROC5!$L63,'MIROC-ESM'!$L63,'MIROC-ESM-CHEM'!$L63,'MRI-CGCM3'!$L63,'NorESM1-M'!$L63)</f>
        <v>16.913737073848399</v>
      </c>
      <c r="AB64" s="9">
        <f>STDEV('bcc-csm-1'!$M63,'bcc-csm1-1-m'!$M63,'BNU-ESM'!$M63,CanESM2!$M63,CCSM4!$M63,'CNRM-CM5'!$M63,'CSIRO-Mk3-6-0'!$M63,'GFDL-ESM2M'!$M63,'GFDL-ESM2G'!$M63,'HadGEM2-ES'!$M63,'HadGEM2-CC'!$M63,inmcm4!$M63,'IPSL-CM5A-LR'!$M63,'IPSL-CM5A-MR'!$M63,'IPSL-MC5B-LR'!$M63,MIROC5!$M63,'MIROC-ESM'!$M63,'MIROC-ESM-CHEM'!$M63,'MRI-CGCM3'!$M63,'NorESM1-M'!$M63)</f>
        <v>21.062767229630168</v>
      </c>
      <c r="AC64" s="9">
        <f t="shared" ref="AC64:AH64" si="142">E64-(3*W64)</f>
        <v>-9.1074899524529869</v>
      </c>
      <c r="AD64" s="9">
        <f t="shared" si="142"/>
        <v>-7.4910096925937424</v>
      </c>
      <c r="AE64" s="9">
        <f t="shared" si="142"/>
        <v>-14.874848505149071</v>
      </c>
      <c r="AF64" s="9">
        <f t="shared" si="142"/>
        <v>-9.97951174306856</v>
      </c>
      <c r="AG64" s="9">
        <f t="shared" si="142"/>
        <v>-13.503510973995191</v>
      </c>
      <c r="AH64" s="9">
        <f t="shared" si="142"/>
        <v>-55.161736667490501</v>
      </c>
      <c r="AI64" s="9">
        <f t="shared" ref="AI64:AN64" si="143">E64+(3*W64)</f>
        <v>1.467361747282987</v>
      </c>
      <c r="AJ64" s="9">
        <f t="shared" si="143"/>
        <v>53.453561622293755</v>
      </c>
      <c r="AK64" s="9">
        <f t="shared" si="143"/>
        <v>37.754940191489069</v>
      </c>
      <c r="AL64" s="9">
        <f t="shared" si="143"/>
        <v>-0.20561646213143892</v>
      </c>
      <c r="AM64" s="9">
        <f t="shared" si="143"/>
        <v>87.978911469095209</v>
      </c>
      <c r="AN64" s="9">
        <f t="shared" si="143"/>
        <v>71.214866710290508</v>
      </c>
      <c r="AO64" s="60">
        <f>AVERAGE('bcc-csm-1'!$E63,'bcc-csm1-1-m'!$E63,'BNU-ESM'!$E63,CanESM2!$E63,CCSM4!$E63,'CNRM-CM5'!$E63,'CSIRO-Mk3-6-0'!$E63,'GFDL-ESM2M'!$E63,'GFDL-ESM2G'!$E63,'HadGEM2-ES'!$E63,'HadGEM2-CC'!$E63,inmcm4!$E63,'IPSL-CM5A-LR'!$E63,'IPSL-CM5A-MR'!$E63,'IPSL-MC5B-LR'!$E63,MIROC5!$E63,'MIROC-ESM'!$E63,'MIROC-ESM-CHEM'!$E63,'MRI-CGCM3'!$E63,'NorESM1-M'!$E63)</f>
        <v>20.752564103499999</v>
      </c>
      <c r="AP64" s="61">
        <f>AVERAGE('bcc-csm-1'!$F63,'bcc-csm1-1-m'!$F63,'BNU-ESM'!$F63,CanESM2!$F63,CCSM4!$F63,'CNRM-CM5'!$F63,'CSIRO-Mk3-6-0'!$F63,'GFDL-ESM2M'!$F63,'GFDL-ESM2G'!$F63,'HadGEM2-ES'!$F63,'HadGEM2-CC'!$F63,inmcm4!$F63,'IPSL-CM5A-LR'!$F63,'IPSL-CM5A-MR'!$F63,'IPSL-MC5B-LR'!$F63,MIROC5!$F63,'MIROC-ESM'!$F63,'MIROC-ESM-CHEM'!$F63,'MRI-CGCM3'!$F63,'NorESM1-M'!$F63)</f>
        <v>46.149223039999995</v>
      </c>
      <c r="AQ64" s="9">
        <f>AVERAGE('bcc-csm-1'!$G63,'bcc-csm1-1-m'!$G63,'BNU-ESM'!$G63,CanESM2!$G63,CCSM4!$G63,'CNRM-CM5'!$G63,'CSIRO-Mk3-6-0'!$G63,'GFDL-ESM2M'!$G63,'GFDL-ESM2G'!$G63,'HadGEM2-ES'!$G63,'HadGEM2-CC'!$G63,inmcm4!$G63,'IPSL-CM5A-LR'!$G63,'IPSL-CM5A-MR'!$G63,'IPSL-MC5B-LR'!$G63,MIROC5!$G63,'MIROC-ESM'!$G63,'MIROC-ESM-CHEM'!$G63,'MRI-CGCM3'!$G63,'NorESM1-M'!$G63)</f>
        <v>156.36462875000001</v>
      </c>
      <c r="AR64" s="57">
        <f t="shared" si="82"/>
        <v>-0.18407672823141558</v>
      </c>
      <c r="AS64" s="54">
        <f t="shared" si="83"/>
        <v>0.49797752705242532</v>
      </c>
      <c r="AT64" s="54">
        <f t="shared" si="84"/>
        <v>7.3162619542688614E-2</v>
      </c>
      <c r="AU64" s="57">
        <f t="shared" si="85"/>
        <v>-0.24539445232895912</v>
      </c>
      <c r="AV64" s="54">
        <f t="shared" si="86"/>
        <v>0.8068976635917382</v>
      </c>
      <c r="AW64" s="58">
        <f t="shared" si="87"/>
        <v>5.1332357487530567E-2</v>
      </c>
    </row>
    <row r="65" spans="1:49" ht="12.5" x14ac:dyDescent="0.25">
      <c r="A65" s="6" t="str">
        <f>IF(AND(B65='bcc-csm-1'!C64, B65='bcc-csm1-1-m'!C64,B65='BNU-ESM'!C64, B65=CanESM2!C64, B65=CCSM4!C64, B65='CNRM-CM5'!C64, B65='CSIRO-Mk3-6-0'!C64, B65='GFDL-ESM2M'!C64, B65='GFDL-ESM2G'!C64, B65='HadGEM2-ES'!C64, B65='HadGEM2-CC'!C64, B65=inmcm4!C64, B65='IPSL-CM5A-LR'!C64, B65='IPSL-CM5A-MR'!C64, B65='IPSL-MC5B-LR'!C64, B65=MIROC5!C64, B65='MIROC-ESM'!C64, B65='MIROC-ESM-CHEM'!C64, B65='MRI-CGCM3'!C64, B65='NorESM1-M'!C64), "Yes", "No")</f>
        <v>Yes</v>
      </c>
      <c r="B65" s="6">
        <v>20121</v>
      </c>
      <c r="C65" s="6" t="s">
        <v>138</v>
      </c>
      <c r="D65" s="7" t="s">
        <v>183</v>
      </c>
      <c r="E65" s="9">
        <f>AVERAGE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-3.253525641095</v>
      </c>
      <c r="F65" s="9">
        <f>AVERAGE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13.01483607874</v>
      </c>
      <c r="G65" s="20">
        <f>AVERAGE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10.8138659016</v>
      </c>
      <c r="H65" s="9">
        <f>AVERAGE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-4.3035256410849998</v>
      </c>
      <c r="I65" s="9">
        <f>AVERAGE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22.689261107509999</v>
      </c>
      <c r="J65" s="20">
        <f>AVERAGE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21.031336965549997</v>
      </c>
      <c r="K65" s="9">
        <f>MIN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-5.5897435900000003</v>
      </c>
      <c r="L65" s="9">
        <f>MIN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-1.33400607</v>
      </c>
      <c r="M65" s="9">
        <f>MIN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-21.670705049999999</v>
      </c>
      <c r="N65" s="9">
        <f>MIN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-7.5397435899999996</v>
      </c>
      <c r="O65" s="9">
        <f>MIN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0.63670849920000006</v>
      </c>
      <c r="P65" s="9">
        <f>MIN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-22.869817220000002</v>
      </c>
      <c r="Q65" s="9">
        <f>MAX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0.25512820510000001</v>
      </c>
      <c r="R65" s="9">
        <f>MAX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35.382304759999997</v>
      </c>
      <c r="S65" s="9">
        <f>MAX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49.450590949999999</v>
      </c>
      <c r="T65" s="9">
        <f>MAX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-0.54487179490000004</v>
      </c>
      <c r="U65" s="9">
        <f>MAX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59.127402400000001</v>
      </c>
      <c r="V65" s="9">
        <f>MAX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58.75446444</v>
      </c>
      <c r="W65" s="9">
        <f>STDEV('bcc-csm-1'!$H64,'bcc-csm1-1-m'!$H64,'BNU-ESM'!$H64,CanESM2!$H64,CCSM4!$H64,'CNRM-CM5'!$H64,'CSIRO-Mk3-6-0'!$H64,'GFDL-ESM2M'!$H64,'GFDL-ESM2G'!$H64,'HadGEM2-ES'!$H64,'HadGEM2-CC'!$H64,inmcm4!$H64,'IPSL-CM5A-LR'!$H64,'IPSL-CM5A-MR'!$H64,'IPSL-MC5B-LR'!$H64,MIROC5!$H64,'MIROC-ESM'!$H64,'MIROC-ESM-CHEM'!$H64,'MRI-CGCM3'!$H64,'NorESM1-M'!$H64)</f>
        <v>1.5545150323308947</v>
      </c>
      <c r="X65" s="9">
        <f>STDEV('bcc-csm-1'!$I64,'bcc-csm1-1-m'!$I64,'BNU-ESM'!$I64,CanESM2!$I64,CCSM4!$I64,'CNRM-CM5'!$I64,'CSIRO-Mk3-6-0'!$I64,'GFDL-ESM2M'!$I64,'GFDL-ESM2G'!$I64,'HadGEM2-ES'!$I64,'HadGEM2-CC'!$I64,inmcm4!$I64,'IPSL-CM5A-LR'!$I64,'IPSL-CM5A-MR'!$I64,'IPSL-MC5B-LR'!$I64,MIROC5!$I64,'MIROC-ESM'!$I64,'MIROC-ESM-CHEM'!$I64,'MRI-CGCM3'!$I64,'NorESM1-M'!$I64)</f>
        <v>10.677381486742705</v>
      </c>
      <c r="Y65" s="9">
        <f>STDEV('bcc-csm-1'!$J64,'bcc-csm1-1-m'!$J64,'BNU-ESM'!$J64,CanESM2!$J64,CCSM4!$J64,'CNRM-CM5'!$J64,'CSIRO-Mk3-6-0'!$J64,'GFDL-ESM2M'!$J64,'GFDL-ESM2G'!$J64,'HadGEM2-ES'!$J64,'HadGEM2-CC'!$J64,inmcm4!$J64,'IPSL-CM5A-LR'!$J64,'IPSL-CM5A-MR'!$J64,'IPSL-MC5B-LR'!$J64,MIROC5!$J64,'MIROC-ESM'!$J64,'MIROC-ESM-CHEM'!$J64,'MRI-CGCM3'!$J64,'NorESM1-M'!$J64)</f>
        <v>17.308172222258094</v>
      </c>
      <c r="Z65" s="9">
        <f>STDEV('bcc-csm-1'!$K64,'bcc-csm1-1-m'!$K64,'BNU-ESM'!$K64,CanESM2!$K64,CCSM4!$K64,'CNRM-CM5'!$K64,'CSIRO-Mk3-6-0'!$K64,'GFDL-ESM2M'!$K64,'GFDL-ESM2G'!$K64,'HadGEM2-ES'!$K64,'HadGEM2-CC'!$K64,inmcm4!$K64,'IPSL-CM5A-LR'!$K64,'IPSL-CM5A-MR'!$K64,'IPSL-MC5B-LR'!$K64,MIROC5!$K64,'MIROC-ESM'!$K64,'MIROC-ESM-CHEM'!$K64,'MRI-CGCM3'!$K64,'NorESM1-M'!$K64)</f>
        <v>1.9470414549585413</v>
      </c>
      <c r="AA65" s="9">
        <f>STDEV('bcc-csm-1'!$L64,'bcc-csm1-1-m'!$L64,'BNU-ESM'!$L64,CanESM2!$L64,CCSM4!$L64,'CNRM-CM5'!$L64,'CSIRO-Mk3-6-0'!$L64,'GFDL-ESM2M'!$L64,'GFDL-ESM2G'!$L64,'HadGEM2-ES'!$L64,'HadGEM2-CC'!$L64,inmcm4!$L64,'IPSL-CM5A-LR'!$L64,'IPSL-CM5A-MR'!$L64,'IPSL-MC5B-LR'!$L64,MIROC5!$L64,'MIROC-ESM'!$L64,'MIROC-ESM-CHEM'!$L64,'MRI-CGCM3'!$L64,'NorESM1-M'!$L64)</f>
        <v>16.410969304901894</v>
      </c>
      <c r="AB65" s="9">
        <f>STDEV('bcc-csm-1'!$M64,'bcc-csm1-1-m'!$M64,'BNU-ESM'!$M64,CanESM2!$M64,CCSM4!$M64,'CNRM-CM5'!$M64,'CSIRO-Mk3-6-0'!$M64,'GFDL-ESM2M'!$M64,'GFDL-ESM2G'!$M64,'HadGEM2-ES'!$M64,'HadGEM2-CC'!$M64,inmcm4!$M64,'IPSL-CM5A-LR'!$M64,'IPSL-CM5A-MR'!$M64,'IPSL-MC5B-LR'!$M64,MIROC5!$M64,'MIROC-ESM'!$M64,'MIROC-ESM-CHEM'!$M64,'MRI-CGCM3'!$M64,'NorESM1-M'!$M64)</f>
        <v>24.562631847197299</v>
      </c>
      <c r="AC65" s="9">
        <f t="shared" ref="AC65:AH65" si="144">E65-(3*W65)</f>
        <v>-7.9170707380876841</v>
      </c>
      <c r="AD65" s="9">
        <f t="shared" si="144"/>
        <v>-19.017308381488117</v>
      </c>
      <c r="AE65" s="9">
        <f t="shared" si="144"/>
        <v>-41.110650765174285</v>
      </c>
      <c r="AF65" s="9">
        <f t="shared" si="144"/>
        <v>-10.144650005960624</v>
      </c>
      <c r="AG65" s="9">
        <f t="shared" si="144"/>
        <v>-26.543646807195678</v>
      </c>
      <c r="AH65" s="9">
        <f t="shared" si="144"/>
        <v>-52.656558576041903</v>
      </c>
      <c r="AI65" s="9">
        <f t="shared" ref="AI65:AN65" si="145">E65+(3*W65)</f>
        <v>1.4100194558976842</v>
      </c>
      <c r="AJ65" s="9">
        <f t="shared" si="145"/>
        <v>45.046980538968114</v>
      </c>
      <c r="AK65" s="9">
        <f t="shared" si="145"/>
        <v>62.738382568374277</v>
      </c>
      <c r="AL65" s="9">
        <f t="shared" si="145"/>
        <v>1.5375987237906239</v>
      </c>
      <c r="AM65" s="9">
        <f t="shared" si="145"/>
        <v>71.922169022215684</v>
      </c>
      <c r="AN65" s="9">
        <f t="shared" si="145"/>
        <v>94.719232507141896</v>
      </c>
      <c r="AO65" s="60">
        <f>AVERAGE('bcc-csm-1'!$E64,'bcc-csm1-1-m'!$E64,'BNU-ESM'!$E64,CanESM2!$E64,CCSM4!$E64,'CNRM-CM5'!$E64,'CSIRO-Mk3-6-0'!$E64,'GFDL-ESM2M'!$E64,'GFDL-ESM2G'!$E64,'HadGEM2-ES'!$E64,'HadGEM2-CC'!$E64,inmcm4!$E64,'IPSL-CM5A-LR'!$E64,'IPSL-CM5A-MR'!$E64,'IPSL-MC5B-LR'!$E64,MIROC5!$E64,'MIROC-ESM'!$E64,'MIROC-ESM-CHEM'!$E64,'MRI-CGCM3'!$E64,'NorESM1-M'!$E64)</f>
        <v>14.291025640999999</v>
      </c>
      <c r="AP65" s="61">
        <f>AVERAGE('bcc-csm-1'!$F64,'bcc-csm1-1-m'!$F64,'BNU-ESM'!$F64,CanESM2!$F64,CCSM4!$F64,'CNRM-CM5'!$F64,'CSIRO-Mk3-6-0'!$F64,'GFDL-ESM2M'!$F64,'GFDL-ESM2G'!$F64,'HadGEM2-ES'!$F64,'HadGEM2-CC'!$F64,inmcm4!$F64,'IPSL-CM5A-LR'!$F64,'IPSL-CM5A-MR'!$F64,'IPSL-MC5B-LR'!$F64,MIROC5!$F64,'MIROC-ESM'!$F64,'MIROC-ESM-CHEM'!$F64,'MRI-CGCM3'!$F64,'NorESM1-M'!$F64)</f>
        <v>14.523401708050002</v>
      </c>
      <c r="AQ65" s="9">
        <f>AVERAGE('bcc-csm-1'!$G64,'bcc-csm1-1-m'!$G64,'BNU-ESM'!$G64,CanESM2!$G64,CCSM4!$G64,'CNRM-CM5'!$G64,'CSIRO-Mk3-6-0'!$G64,'GFDL-ESM2M'!$G64,'GFDL-ESM2G'!$G64,'HadGEM2-ES'!$G64,'HadGEM2-CC'!$G64,inmcm4!$G64,'IPSL-CM5A-LR'!$G64,'IPSL-CM5A-MR'!$G64,'IPSL-MC5B-LR'!$G64,MIROC5!$G64,'MIROC-ESM'!$G64,'MIROC-ESM-CHEM'!$G64,'MRI-CGCM3'!$G64,'NorESM1-M'!$G64)</f>
        <v>309.22606101999997</v>
      </c>
      <c r="AR65" s="57">
        <f t="shared" si="82"/>
        <v>-0.2276621512567196</v>
      </c>
      <c r="AS65" s="54">
        <f t="shared" si="83"/>
        <v>0.89612863021795797</v>
      </c>
      <c r="AT65" s="54">
        <f t="shared" si="84"/>
        <v>3.497074556371426E-2</v>
      </c>
      <c r="AU65" s="57">
        <f t="shared" si="85"/>
        <v>-0.30113483448930856</v>
      </c>
      <c r="AV65" s="54">
        <f t="shared" si="86"/>
        <v>1.562255287267434</v>
      </c>
      <c r="AW65" s="58">
        <f t="shared" si="87"/>
        <v>6.8012821740111168E-2</v>
      </c>
    </row>
    <row r="66" spans="1:49" ht="12.5" x14ac:dyDescent="0.25">
      <c r="A66" s="6" t="str">
        <f>IF(AND(B66='bcc-csm-1'!C65, B66='bcc-csm1-1-m'!C65,B66='BNU-ESM'!C65, B66=CanESM2!C65, B66=CCSM4!C65, B66='CNRM-CM5'!C65, B66='CSIRO-Mk3-6-0'!C65, B66='GFDL-ESM2M'!C65, B66='GFDL-ESM2G'!C65, B66='HadGEM2-ES'!C65, B66='HadGEM2-CC'!C65, B66=inmcm4!C65, B66='IPSL-CM5A-LR'!C65, B66='IPSL-CM5A-MR'!C65, B66='IPSL-MC5B-LR'!C65, B66=MIROC5!C65, B66='MIROC-ESM'!C65, B66='MIROC-ESM-CHEM'!C65, B66='MRI-CGCM3'!C65, B66='NorESM1-M'!C65), "Yes", "No")</f>
        <v>Yes</v>
      </c>
      <c r="B66" s="6">
        <v>20123</v>
      </c>
      <c r="C66" s="6" t="s">
        <v>139</v>
      </c>
      <c r="D66" s="7" t="s">
        <v>183</v>
      </c>
      <c r="E66" s="9">
        <f>AVERAGE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-3.7694230770149999</v>
      </c>
      <c r="F66" s="9">
        <f>AVERAGE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16.278357246563001</v>
      </c>
      <c r="G66" s="20">
        <f>AVERAGE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9.9194752417159968</v>
      </c>
      <c r="H66" s="9">
        <f>AVERAGE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-5.0069230770000006</v>
      </c>
      <c r="I66" s="9">
        <f>AVERAGE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26.299586648399998</v>
      </c>
      <c r="J66" s="20">
        <f>AVERAGE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11.32966733085</v>
      </c>
      <c r="K66" s="9">
        <f>MIN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-6.7538461539999997</v>
      </c>
      <c r="L66" s="9">
        <f>MIN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4.3030071259999997E-2</v>
      </c>
      <c r="M66" s="9">
        <f>MIN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-21.81244057</v>
      </c>
      <c r="N66" s="9">
        <f>MIN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-8.8858974360000005</v>
      </c>
      <c r="O66" s="9">
        <f>MIN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2.3674043440000001</v>
      </c>
      <c r="P66" s="9">
        <f>MIN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-27.263954179999999</v>
      </c>
      <c r="Q66" s="9">
        <f>MAX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-0.1884615385</v>
      </c>
      <c r="R66" s="9">
        <f>MAX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33.561769730000002</v>
      </c>
      <c r="S66" s="9">
        <f>MAX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36.756023570000004</v>
      </c>
      <c r="T66" s="9">
        <f>MAX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-2.2846153849999999</v>
      </c>
      <c r="U66" s="9">
        <f>MAX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61.999132019999998</v>
      </c>
      <c r="V66" s="9">
        <f>MAX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47.135653980000001</v>
      </c>
      <c r="W66" s="9">
        <f>STDEV('bcc-csm-1'!$H65,'bcc-csm1-1-m'!$H65,'BNU-ESM'!$H65,CanESM2!$H65,CCSM4!$H65,'CNRM-CM5'!$H65,'CSIRO-Mk3-6-0'!$H65,'GFDL-ESM2M'!$H65,'GFDL-ESM2G'!$H65,'HadGEM2-ES'!$H65,'HadGEM2-CC'!$H65,inmcm4!$H65,'IPSL-CM5A-LR'!$H65,'IPSL-CM5A-MR'!$H65,'IPSL-MC5B-LR'!$H65,MIROC5!$H65,'MIROC-ESM'!$H65,'MIROC-ESM-CHEM'!$H65,'MRI-CGCM3'!$H65,'NorESM1-M'!$H65)</f>
        <v>1.6618802481152959</v>
      </c>
      <c r="X66" s="9">
        <f>STDEV('bcc-csm-1'!$I65,'bcc-csm1-1-m'!$I65,'BNU-ESM'!$I65,CanESM2!$I65,CCSM4!$I65,'CNRM-CM5'!$I65,'CSIRO-Mk3-6-0'!$I65,'GFDL-ESM2M'!$I65,'GFDL-ESM2G'!$I65,'HadGEM2-ES'!$I65,'HadGEM2-CC'!$I65,inmcm4!$I65,'IPSL-CM5A-LR'!$I65,'IPSL-CM5A-MR'!$I65,'IPSL-MC5B-LR'!$I65,MIROC5!$I65,'MIROC-ESM'!$I65,'MIROC-ESM-CHEM'!$I65,'MRI-CGCM3'!$I65,'NorESM1-M'!$I65)</f>
        <v>9.9302740664684208</v>
      </c>
      <c r="Y66" s="9">
        <f>STDEV('bcc-csm-1'!$J65,'bcc-csm1-1-m'!$J65,'BNU-ESM'!$J65,CanESM2!$J65,CCSM4!$J65,'CNRM-CM5'!$J65,'CSIRO-Mk3-6-0'!$J65,'GFDL-ESM2M'!$J65,'GFDL-ESM2G'!$J65,'HadGEM2-ES'!$J65,'HadGEM2-CC'!$J65,inmcm4!$J65,'IPSL-CM5A-LR'!$J65,'IPSL-CM5A-MR'!$J65,'IPSL-MC5B-LR'!$J65,MIROC5!$J65,'MIROC-ESM'!$J65,'MIROC-ESM-CHEM'!$J65,'MRI-CGCM3'!$J65,'NorESM1-M'!$J65)</f>
        <v>15.353839068446739</v>
      </c>
      <c r="Z66" s="9">
        <f>STDEV('bcc-csm-1'!$K65,'bcc-csm1-1-m'!$K65,'BNU-ESM'!$K65,CanESM2!$K65,CCSM4!$K65,'CNRM-CM5'!$K65,'CSIRO-Mk3-6-0'!$K65,'GFDL-ESM2M'!$K65,'GFDL-ESM2G'!$K65,'HadGEM2-ES'!$K65,'HadGEM2-CC'!$K65,inmcm4!$K65,'IPSL-CM5A-LR'!$K65,'IPSL-CM5A-MR'!$K65,'IPSL-MC5B-LR'!$K65,MIROC5!$K65,'MIROC-ESM'!$K65,'MIROC-ESM-CHEM'!$K65,'MRI-CGCM3'!$K65,'NorESM1-M'!$K65)</f>
        <v>1.8584951867988795</v>
      </c>
      <c r="AA66" s="9">
        <f>STDEV('bcc-csm-1'!$L65,'bcc-csm1-1-m'!$L65,'BNU-ESM'!$L65,CanESM2!$L65,CCSM4!$L65,'CNRM-CM5'!$L65,'CSIRO-Mk3-6-0'!$L65,'GFDL-ESM2M'!$L65,'GFDL-ESM2G'!$L65,'HadGEM2-ES'!$L65,'HadGEM2-CC'!$L65,inmcm4!$L65,'IPSL-CM5A-LR'!$L65,'IPSL-CM5A-MR'!$L65,'IPSL-MC5B-LR'!$L65,MIROC5!$L65,'MIROC-ESM'!$L65,'MIROC-ESM-CHEM'!$L65,'MRI-CGCM3'!$L65,'NorESM1-M'!$L65)</f>
        <v>15.880812051197102</v>
      </c>
      <c r="AB66" s="9">
        <f>STDEV('bcc-csm-1'!$M65,'bcc-csm1-1-m'!$M65,'BNU-ESM'!$M65,CanESM2!$M65,CCSM4!$M65,'CNRM-CM5'!$M65,'CSIRO-Mk3-6-0'!$M65,'GFDL-ESM2M'!$M65,'GFDL-ESM2G'!$M65,'HadGEM2-ES'!$M65,'HadGEM2-CC'!$M65,inmcm4!$M65,'IPSL-CM5A-LR'!$M65,'IPSL-CM5A-MR'!$M65,'IPSL-MC5B-LR'!$M65,MIROC5!$M65,'MIROC-ESM'!$M65,'MIROC-ESM-CHEM'!$M65,'MRI-CGCM3'!$M65,'NorESM1-M'!$M65)</f>
        <v>23.784985161562453</v>
      </c>
      <c r="AC66" s="9">
        <f t="shared" ref="AC66:AH66" si="146">E66-(3*W66)</f>
        <v>-8.7550638213608885</v>
      </c>
      <c r="AD66" s="9">
        <f t="shared" si="146"/>
        <v>-13.512464952842262</v>
      </c>
      <c r="AE66" s="9">
        <f t="shared" si="146"/>
        <v>-36.142041963624223</v>
      </c>
      <c r="AF66" s="9">
        <f t="shared" si="146"/>
        <v>-10.58240863739664</v>
      </c>
      <c r="AG66" s="9">
        <f t="shared" si="146"/>
        <v>-21.342849505191307</v>
      </c>
      <c r="AH66" s="9">
        <f t="shared" si="146"/>
        <v>-60.025288153837366</v>
      </c>
      <c r="AI66" s="9">
        <f t="shared" ref="AI66:AN66" si="147">E66+(3*W66)</f>
        <v>1.2162176673308882</v>
      </c>
      <c r="AJ66" s="9">
        <f t="shared" si="147"/>
        <v>46.06917944596826</v>
      </c>
      <c r="AK66" s="9">
        <f t="shared" si="147"/>
        <v>55.980992447056209</v>
      </c>
      <c r="AL66" s="9">
        <f t="shared" si="147"/>
        <v>0.5685624833966374</v>
      </c>
      <c r="AM66" s="9">
        <f t="shared" si="147"/>
        <v>73.9420228019913</v>
      </c>
      <c r="AN66" s="9">
        <f t="shared" si="147"/>
        <v>82.684622815537367</v>
      </c>
      <c r="AO66" s="60">
        <f>AVERAGE('bcc-csm-1'!$E65,'bcc-csm1-1-m'!$E65,'BNU-ESM'!$E65,CanESM2!$E65,CCSM4!$E65,'CNRM-CM5'!$E65,'CSIRO-Mk3-6-0'!$E65,'GFDL-ESM2M'!$E65,'GFDL-ESM2G'!$E65,'HadGEM2-ES'!$E65,'HadGEM2-CC'!$E65,inmcm4!$E65,'IPSL-CM5A-LR'!$E65,'IPSL-CM5A-MR'!$E65,'IPSL-MC5B-LR'!$E65,MIROC5!$E65,'MIROC-ESM'!$E65,'MIROC-ESM-CHEM'!$E65,'MRI-CGCM3'!$E65,'NorESM1-M'!$E65)</f>
        <v>20.976923076500004</v>
      </c>
      <c r="AP66" s="61">
        <f>AVERAGE('bcc-csm-1'!$F65,'bcc-csm1-1-m'!$F65,'BNU-ESM'!$F65,CanESM2!$F65,CCSM4!$F65,'CNRM-CM5'!$F65,'CSIRO-Mk3-6-0'!$F65,'GFDL-ESM2M'!$F65,'GFDL-ESM2G'!$F65,'HadGEM2-ES'!$F65,'HadGEM2-CC'!$F65,inmcm4!$F65,'IPSL-CM5A-LR'!$F65,'IPSL-CM5A-MR'!$F65,'IPSL-MC5B-LR'!$F65,MIROC5!$F65,'MIROC-ESM'!$F65,'MIROC-ESM-CHEM'!$F65,'MRI-CGCM3'!$F65,'NorESM1-M'!$F65)</f>
        <v>26.209815150999997</v>
      </c>
      <c r="AQ66" s="9">
        <f>AVERAGE('bcc-csm-1'!$G65,'bcc-csm1-1-m'!$G65,'BNU-ESM'!$G65,CanESM2!$G65,CCSM4!$G65,'CNRM-CM5'!$G65,'CSIRO-Mk3-6-0'!$G65,'GFDL-ESM2M'!$G65,'GFDL-ESM2G'!$G65,'HadGEM2-ES'!$G65,'HadGEM2-CC'!$G65,inmcm4!$G65,'IPSL-CM5A-LR'!$G65,'IPSL-CM5A-MR'!$G65,'IPSL-MC5B-LR'!$G65,MIROC5!$G65,'MIROC-ESM'!$G65,'MIROC-ESM-CHEM'!$G65,'MRI-CGCM3'!$G65,'NorESM1-M'!$G65)</f>
        <v>211.98933531500001</v>
      </c>
      <c r="AR66" s="57">
        <f t="shared" si="82"/>
        <v>-0.17969380272161095</v>
      </c>
      <c r="AS66" s="54">
        <f t="shared" si="83"/>
        <v>0.6210786742592469</v>
      </c>
      <c r="AT66" s="54">
        <f t="shared" si="84"/>
        <v>4.6792331449015644E-2</v>
      </c>
      <c r="AU66" s="57">
        <f t="shared" si="85"/>
        <v>-0.23868720206201971</v>
      </c>
      <c r="AV66" s="54">
        <f t="shared" si="86"/>
        <v>1.0034251099018749</v>
      </c>
      <c r="AW66" s="58">
        <f t="shared" si="87"/>
        <v>5.3444515564969236E-2</v>
      </c>
    </row>
    <row r="67" spans="1:49" ht="12.5" x14ac:dyDescent="0.25">
      <c r="A67" s="6" t="str">
        <f>IF(AND(B67='bcc-csm-1'!C66, B67='bcc-csm1-1-m'!C66,B67='BNU-ESM'!C66, B67=CanESM2!C66, B67=CCSM4!C66, B67='CNRM-CM5'!C66, B67='CSIRO-Mk3-6-0'!C66, B67='GFDL-ESM2M'!C66, B67='GFDL-ESM2G'!C66, B67='HadGEM2-ES'!C66, B67='HadGEM2-CC'!C66, B67=inmcm4!C66, B67='IPSL-CM5A-LR'!C66, B67='IPSL-CM5A-MR'!C66, B67='IPSL-MC5B-LR'!C66, B67=MIROC5!C66, B67='MIROC-ESM'!C66, B67='MIROC-ESM-CHEM'!C66, B67='MRI-CGCM3'!C66, B67='NorESM1-M'!C66), "Yes", "No")</f>
        <v>Yes</v>
      </c>
      <c r="B67" s="6">
        <v>20125</v>
      </c>
      <c r="C67" s="6" t="s">
        <v>140</v>
      </c>
      <c r="D67" s="7" t="s">
        <v>183</v>
      </c>
      <c r="E67" s="9">
        <f>AVERAGE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-2.8196794872650006</v>
      </c>
      <c r="F67" s="9">
        <f>AVERAGE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16.035101064844998</v>
      </c>
      <c r="G67" s="20">
        <f>AVERAGE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9.5431614312650002</v>
      </c>
      <c r="H67" s="9">
        <f>AVERAGE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-3.5396794872750008</v>
      </c>
      <c r="I67" s="9">
        <f>AVERAGE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27.863368041750004</v>
      </c>
      <c r="J67" s="20">
        <f>AVERAGE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18.107581371729999</v>
      </c>
      <c r="K67" s="9">
        <f>MIN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-4.8807692310000004</v>
      </c>
      <c r="L67" s="9">
        <f>MIN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0.55383310809999997</v>
      </c>
      <c r="M67" s="9">
        <f>MIN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-20.56010139</v>
      </c>
      <c r="N67" s="9">
        <f>MIN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-6.980769231</v>
      </c>
      <c r="O67" s="9">
        <f>MIN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4.2904557990000001</v>
      </c>
      <c r="P67" s="9">
        <f>MIN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-49.73221289</v>
      </c>
      <c r="Q67" s="9">
        <f>MAX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-0.71025641029999997</v>
      </c>
      <c r="R67" s="9">
        <f>MAX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35.693823190000003</v>
      </c>
      <c r="S67" s="9">
        <f>MAX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69.461439709999993</v>
      </c>
      <c r="T67" s="9">
        <f>MAX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-0.67948717950000004</v>
      </c>
      <c r="U67" s="9">
        <f>MAX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65.059835129999996</v>
      </c>
      <c r="V67" s="9">
        <f>MAX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67.269441020000002</v>
      </c>
      <c r="W67" s="9">
        <f>STDEV('bcc-csm-1'!$H66,'bcc-csm1-1-m'!$H66,'BNU-ESM'!$H66,CanESM2!$H66,CCSM4!$H66,'CNRM-CM5'!$H66,'CSIRO-Mk3-6-0'!$H66,'GFDL-ESM2M'!$H66,'GFDL-ESM2G'!$H66,'HadGEM2-ES'!$H66,'HadGEM2-CC'!$H66,inmcm4!$H66,'IPSL-CM5A-LR'!$H66,'IPSL-CM5A-MR'!$H66,'IPSL-MC5B-LR'!$H66,MIROC5!$H66,'MIROC-ESM'!$H66,'MIROC-ESM-CHEM'!$H66,'MRI-CGCM3'!$H66,'NorESM1-M'!$H66)</f>
        <v>1.043416336131564</v>
      </c>
      <c r="X67" s="9">
        <f>STDEV('bcc-csm-1'!$I66,'bcc-csm1-1-m'!$I66,'BNU-ESM'!$I66,CanESM2!$I66,CCSM4!$I66,'CNRM-CM5'!$I66,'CSIRO-Mk3-6-0'!$I66,'GFDL-ESM2M'!$I66,'GFDL-ESM2G'!$I66,'HadGEM2-ES'!$I66,'HadGEM2-CC'!$I66,inmcm4!$I66,'IPSL-CM5A-LR'!$I66,'IPSL-CM5A-MR'!$I66,'IPSL-MC5B-LR'!$I66,MIROC5!$I66,'MIROC-ESM'!$I66,'MIROC-ESM-CHEM'!$I66,'MRI-CGCM3'!$I66,'NorESM1-M'!$I66)</f>
        <v>11.107672326339546</v>
      </c>
      <c r="Y67" s="9">
        <f>STDEV('bcc-csm-1'!$J66,'bcc-csm1-1-m'!$J66,'BNU-ESM'!$J66,CanESM2!$J66,CCSM4!$J66,'CNRM-CM5'!$J66,'CSIRO-Mk3-6-0'!$J66,'GFDL-ESM2M'!$J66,'GFDL-ESM2G'!$J66,'HadGEM2-ES'!$J66,'HadGEM2-CC'!$J66,inmcm4!$J66,'IPSL-CM5A-LR'!$J66,'IPSL-CM5A-MR'!$J66,'IPSL-MC5B-LR'!$J66,MIROC5!$J66,'MIROC-ESM'!$J66,'MIROC-ESM-CHEM'!$J66,'MRI-CGCM3'!$J66,'NorESM1-M'!$J66)</f>
        <v>23.706598244276815</v>
      </c>
      <c r="Z67" s="9">
        <f>STDEV('bcc-csm-1'!$K66,'bcc-csm1-1-m'!$K66,'BNU-ESM'!$K66,CanESM2!$K66,CCSM4!$K66,'CNRM-CM5'!$K66,'CSIRO-Mk3-6-0'!$K66,'GFDL-ESM2M'!$K66,'GFDL-ESM2G'!$K66,'HadGEM2-ES'!$K66,'HadGEM2-CC'!$K66,inmcm4!$K66,'IPSL-CM5A-LR'!$K66,'IPSL-CM5A-MR'!$K66,'IPSL-MC5B-LR'!$K66,MIROC5!$K66,'MIROC-ESM'!$K66,'MIROC-ESM-CHEM'!$K66,'MRI-CGCM3'!$K66,'NorESM1-M'!$K66)</f>
        <v>1.6924671476874338</v>
      </c>
      <c r="AA67" s="9">
        <f>STDEV('bcc-csm-1'!$L66,'bcc-csm1-1-m'!$L66,'BNU-ESM'!$L66,CanESM2!$L66,CCSM4!$L66,'CNRM-CM5'!$L66,'CSIRO-Mk3-6-0'!$L66,'GFDL-ESM2M'!$L66,'GFDL-ESM2G'!$L66,'HadGEM2-ES'!$L66,'HadGEM2-CC'!$L66,inmcm4!$L66,'IPSL-CM5A-LR'!$L66,'IPSL-CM5A-MR'!$L66,'IPSL-MC5B-LR'!$L66,MIROC5!$L66,'MIROC-ESM'!$L66,'MIROC-ESM-CHEM'!$L66,'MRI-CGCM3'!$L66,'NorESM1-M'!$L66)</f>
        <v>16.84420122198458</v>
      </c>
      <c r="AB67" s="9">
        <f>STDEV('bcc-csm-1'!$M66,'bcc-csm1-1-m'!$M66,'BNU-ESM'!$M66,CanESM2!$M66,CCSM4!$M66,'CNRM-CM5'!$M66,'CSIRO-Mk3-6-0'!$M66,'GFDL-ESM2M'!$M66,'GFDL-ESM2G'!$M66,'HadGEM2-ES'!$M66,'HadGEM2-CC'!$M66,inmcm4!$M66,'IPSL-CM5A-LR'!$M66,'IPSL-CM5A-MR'!$M66,'IPSL-MC5B-LR'!$M66,MIROC5!$M66,'MIROC-ESM'!$M66,'MIROC-ESM-CHEM'!$M66,'MRI-CGCM3'!$M66,'NorESM1-M'!$M66)</f>
        <v>30.106342113984219</v>
      </c>
      <c r="AC67" s="9">
        <f t="shared" ref="AC67:AH67" si="148">E67-(3*W67)</f>
        <v>-5.9499284956596927</v>
      </c>
      <c r="AD67" s="9">
        <f t="shared" si="148"/>
        <v>-17.287915914173642</v>
      </c>
      <c r="AE67" s="9">
        <f t="shared" si="148"/>
        <v>-61.576633301565444</v>
      </c>
      <c r="AF67" s="9">
        <f t="shared" si="148"/>
        <v>-8.6170809303373019</v>
      </c>
      <c r="AG67" s="9">
        <f t="shared" si="148"/>
        <v>-22.66923562420374</v>
      </c>
      <c r="AH67" s="9">
        <f t="shared" si="148"/>
        <v>-72.211444970222658</v>
      </c>
      <c r="AI67" s="9">
        <f t="shared" ref="AI67:AN67" si="149">E67+(3*W67)</f>
        <v>0.31056952112969149</v>
      </c>
      <c r="AJ67" s="9">
        <f t="shared" si="149"/>
        <v>49.358118043863641</v>
      </c>
      <c r="AK67" s="9">
        <f t="shared" si="149"/>
        <v>80.662956164095448</v>
      </c>
      <c r="AL67" s="9">
        <f t="shared" si="149"/>
        <v>1.5377219557873008</v>
      </c>
      <c r="AM67" s="9">
        <f t="shared" si="149"/>
        <v>78.395971707703751</v>
      </c>
      <c r="AN67" s="9">
        <f t="shared" si="149"/>
        <v>108.42660771368264</v>
      </c>
      <c r="AO67" s="60">
        <f>AVERAGE('bcc-csm-1'!$E66,'bcc-csm1-1-m'!$E66,'BNU-ESM'!$E66,CanESM2!$E66,CCSM4!$E66,'CNRM-CM5'!$E66,'CSIRO-Mk3-6-0'!$E66,'GFDL-ESM2M'!$E66,'GFDL-ESM2G'!$E66,'HadGEM2-ES'!$E66,'HadGEM2-CC'!$E66,inmcm4!$E66,'IPSL-CM5A-LR'!$E66,'IPSL-CM5A-MR'!$E66,'IPSL-MC5B-LR'!$E66,MIROC5!$E66,'MIROC-ESM'!$E66,'MIROC-ESM-CHEM'!$E66,'MRI-CGCM3'!$E66,'NorESM1-M'!$E66)</f>
        <v>12.587179486999997</v>
      </c>
      <c r="AP67" s="61">
        <f>AVERAGE('bcc-csm-1'!$F66,'bcc-csm1-1-m'!$F66,'BNU-ESM'!$F66,CanESM2!$F66,CCSM4!$F66,'CNRM-CM5'!$F66,'CSIRO-Mk3-6-0'!$F66,'GFDL-ESM2M'!$F66,'GFDL-ESM2G'!$F66,'HadGEM2-ES'!$F66,'HadGEM2-CC'!$F66,inmcm4!$F66,'IPSL-CM5A-LR'!$F66,'IPSL-CM5A-MR'!$F66,'IPSL-MC5B-LR'!$F66,MIROC5!$F66,'MIROC-ESM'!$F66,'MIROC-ESM-CHEM'!$F66,'MRI-CGCM3'!$F66,'NorESM1-M'!$F66)</f>
        <v>19.047858903500003</v>
      </c>
      <c r="AQ67" s="9">
        <f>AVERAGE('bcc-csm-1'!$G66,'bcc-csm1-1-m'!$G66,'BNU-ESM'!$G66,CanESM2!$G66,CCSM4!$G66,'CNRM-CM5'!$G66,'CSIRO-Mk3-6-0'!$G66,'GFDL-ESM2M'!$G66,'GFDL-ESM2G'!$G66,'HadGEM2-ES'!$G66,'HadGEM2-CC'!$G66,inmcm4!$G66,'IPSL-CM5A-LR'!$G66,'IPSL-CM5A-MR'!$G66,'IPSL-MC5B-LR'!$G66,MIROC5!$G66,'MIROC-ESM'!$G66,'MIROC-ESM-CHEM'!$G66,'MRI-CGCM3'!$G66,'NorESM1-M'!$G66)</f>
        <v>353.16839485499997</v>
      </c>
      <c r="AR67" s="57">
        <f t="shared" si="82"/>
        <v>-0.22401201875107585</v>
      </c>
      <c r="AS67" s="54">
        <f t="shared" si="83"/>
        <v>0.84183220518808977</v>
      </c>
      <c r="AT67" s="54">
        <f t="shared" si="84"/>
        <v>2.7021561301325187E-2</v>
      </c>
      <c r="AU67" s="57">
        <f t="shared" si="85"/>
        <v>-0.28121307803156154</v>
      </c>
      <c r="AV67" s="54">
        <f t="shared" si="86"/>
        <v>1.4628084018739853</v>
      </c>
      <c r="AW67" s="58">
        <f t="shared" si="87"/>
        <v>5.1271805845379832E-2</v>
      </c>
    </row>
    <row r="68" spans="1:49" ht="12.5" x14ac:dyDescent="0.25">
      <c r="A68" s="6" t="str">
        <f>IF(AND(B68='bcc-csm-1'!C67, B68='bcc-csm1-1-m'!C67,B68='BNU-ESM'!C67, B68=CanESM2!C67, B68=CCSM4!C67, B68='CNRM-CM5'!C67, B68='CSIRO-Mk3-6-0'!C67, B68='GFDL-ESM2M'!C67, B68='GFDL-ESM2G'!C67, B68='HadGEM2-ES'!C67, B68='HadGEM2-CC'!C67, B68=inmcm4!C67, B68='IPSL-CM5A-LR'!C67, B68='IPSL-CM5A-MR'!C67, B68='IPSL-MC5B-LR'!C67, B68=MIROC5!C67, B68='MIROC-ESM'!C67, B68='MIROC-ESM-CHEM'!C67, B68='MRI-CGCM3'!C67, B68='NorESM1-M'!C67), "Yes", "No")</f>
        <v>Yes</v>
      </c>
      <c r="B68" s="6">
        <v>20127</v>
      </c>
      <c r="C68" s="6" t="s">
        <v>141</v>
      </c>
      <c r="D68" s="7" t="s">
        <v>183</v>
      </c>
      <c r="E68" s="9">
        <f>AVERAGE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-3.0906410256649997</v>
      </c>
      <c r="F68" s="9">
        <f>AVERAGE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12.818561413185</v>
      </c>
      <c r="G68" s="20">
        <f>AVERAGE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14.669159073749999</v>
      </c>
      <c r="H68" s="9">
        <f>AVERAGE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-4.0806410256500012</v>
      </c>
      <c r="I68" s="9">
        <f>AVERAGE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22.09881984027</v>
      </c>
      <c r="J68" s="20">
        <f>AVERAGE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19.940760129199994</v>
      </c>
      <c r="K68" s="9">
        <f>MIN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-5.4384615380000003</v>
      </c>
      <c r="L68" s="9">
        <f>MIN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-3.3560370179999999</v>
      </c>
      <c r="M68" s="9">
        <f>MIN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-15.75367297</v>
      </c>
      <c r="N68" s="9">
        <f>MIN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-7.307692308</v>
      </c>
      <c r="O68" s="9">
        <f>MIN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0.64889795839999997</v>
      </c>
      <c r="P68" s="9">
        <f>MIN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-21.071238489999999</v>
      </c>
      <c r="Q68" s="9">
        <f>MAX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-0.33974358970000001</v>
      </c>
      <c r="R68" s="9">
        <f>MAX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28.261720069999999</v>
      </c>
      <c r="S68" s="9">
        <f>MAX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71.80925517</v>
      </c>
      <c r="T68" s="9">
        <f>MAX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-1.23974359</v>
      </c>
      <c r="U68" s="9">
        <f>MAX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53.956456180000004</v>
      </c>
      <c r="V68" s="9">
        <f>MAX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60.93998217</v>
      </c>
      <c r="W68" s="9">
        <f>STDEV('bcc-csm-1'!$H67,'bcc-csm1-1-m'!$H67,'BNU-ESM'!$H67,CanESM2!$H67,CCSM4!$H67,'CNRM-CM5'!$H67,'CSIRO-Mk3-6-0'!$H67,'GFDL-ESM2M'!$H67,'GFDL-ESM2G'!$H67,'HadGEM2-ES'!$H67,'HadGEM2-CC'!$H67,inmcm4!$H67,'IPSL-CM5A-LR'!$H67,'IPSL-CM5A-MR'!$H67,'IPSL-MC5B-LR'!$H67,MIROC5!$H67,'MIROC-ESM'!$H67,'MIROC-ESM-CHEM'!$H67,'MRI-CGCM3'!$H67,'NorESM1-M'!$H67)</f>
        <v>1.3545270786785328</v>
      </c>
      <c r="X68" s="9">
        <f>STDEV('bcc-csm-1'!$I67,'bcc-csm1-1-m'!$I67,'BNU-ESM'!$I67,CanESM2!$I67,CCSM4!$I67,'CNRM-CM5'!$I67,'CSIRO-Mk3-6-0'!$I67,'GFDL-ESM2M'!$I67,'GFDL-ESM2G'!$I67,'HadGEM2-ES'!$I67,'HadGEM2-CC'!$I67,inmcm4!$I67,'IPSL-CM5A-LR'!$I67,'IPSL-CM5A-MR'!$I67,'IPSL-MC5B-LR'!$I67,MIROC5!$I67,'MIROC-ESM'!$I67,'MIROC-ESM-CHEM'!$I67,'MRI-CGCM3'!$I67,'NorESM1-M'!$I67)</f>
        <v>9.674711982552191</v>
      </c>
      <c r="Y68" s="9">
        <f>STDEV('bcc-csm-1'!$J67,'bcc-csm1-1-m'!$J67,'BNU-ESM'!$J67,CanESM2!$J67,CCSM4!$J67,'CNRM-CM5'!$J67,'CSIRO-Mk3-6-0'!$J67,'GFDL-ESM2M'!$J67,'GFDL-ESM2G'!$J67,'HadGEM2-ES'!$J67,'HadGEM2-CC'!$J67,inmcm4!$J67,'IPSL-CM5A-LR'!$J67,'IPSL-CM5A-MR'!$J67,'IPSL-MC5B-LR'!$J67,MIROC5!$J67,'MIROC-ESM'!$J67,'MIROC-ESM-CHEM'!$J67,'MRI-CGCM3'!$J67,'NorESM1-M'!$J67)</f>
        <v>21.687849033646682</v>
      </c>
      <c r="Z68" s="9">
        <f>STDEV('bcc-csm-1'!$K67,'bcc-csm1-1-m'!$K67,'BNU-ESM'!$K67,CanESM2!$K67,CCSM4!$K67,'CNRM-CM5'!$K67,'CSIRO-Mk3-6-0'!$K67,'GFDL-ESM2M'!$K67,'GFDL-ESM2G'!$K67,'HadGEM2-ES'!$K67,'HadGEM2-CC'!$K67,inmcm4!$K67,'IPSL-CM5A-LR'!$K67,'IPSL-CM5A-MR'!$K67,'IPSL-MC5B-LR'!$K67,MIROC5!$K67,'MIROC-ESM'!$K67,'MIROC-ESM-CHEM'!$K67,'MRI-CGCM3'!$K67,'NorESM1-M'!$K67)</f>
        <v>1.5763180816628366</v>
      </c>
      <c r="AA68" s="9">
        <f>STDEV('bcc-csm-1'!$L67,'bcc-csm1-1-m'!$L67,'BNU-ESM'!$L67,CanESM2!$L67,CCSM4!$L67,'CNRM-CM5'!$L67,'CSIRO-Mk3-6-0'!$L67,'GFDL-ESM2M'!$L67,'GFDL-ESM2G'!$L67,'HadGEM2-ES'!$L67,'HadGEM2-CC'!$L67,inmcm4!$L67,'IPSL-CM5A-LR'!$L67,'IPSL-CM5A-MR'!$L67,'IPSL-MC5B-LR'!$L67,MIROC5!$L67,'MIROC-ESM'!$L67,'MIROC-ESM-CHEM'!$L67,'MRI-CGCM3'!$L67,'NorESM1-M'!$L67)</f>
        <v>14.571945474465924</v>
      </c>
      <c r="AB68" s="9">
        <f>STDEV('bcc-csm-1'!$M67,'bcc-csm1-1-m'!$M67,'BNU-ESM'!$M67,CanESM2!$M67,CCSM4!$M67,'CNRM-CM5'!$M67,'CSIRO-Mk3-6-0'!$M67,'GFDL-ESM2M'!$M67,'GFDL-ESM2G'!$M67,'HadGEM2-ES'!$M67,'HadGEM2-CC'!$M67,inmcm4!$M67,'IPSL-CM5A-LR'!$M67,'IPSL-CM5A-MR'!$M67,'IPSL-MC5B-LR'!$M67,MIROC5!$M67,'MIROC-ESM'!$M67,'MIROC-ESM-CHEM'!$M67,'MRI-CGCM3'!$M67,'NorESM1-M'!$M67)</f>
        <v>28.727445384466407</v>
      </c>
      <c r="AC68" s="9">
        <f t="shared" ref="AC68:AH68" si="150">E68-(3*W68)</f>
        <v>-7.1542222617005979</v>
      </c>
      <c r="AD68" s="9">
        <f t="shared" si="150"/>
        <v>-16.205574534471573</v>
      </c>
      <c r="AE68" s="9">
        <f t="shared" si="150"/>
        <v>-50.394388027190047</v>
      </c>
      <c r="AF68" s="9">
        <f t="shared" si="150"/>
        <v>-8.8095952706385106</v>
      </c>
      <c r="AG68" s="9">
        <f t="shared" si="150"/>
        <v>-21.617016583127775</v>
      </c>
      <c r="AH68" s="9">
        <f t="shared" si="150"/>
        <v>-66.241576024199219</v>
      </c>
      <c r="AI68" s="9">
        <f t="shared" ref="AI68:AN68" si="151">E68+(3*W68)</f>
        <v>0.97294021037059863</v>
      </c>
      <c r="AJ68" s="9">
        <f t="shared" si="151"/>
        <v>41.842697360841576</v>
      </c>
      <c r="AK68" s="9">
        <f t="shared" si="151"/>
        <v>79.732706174690037</v>
      </c>
      <c r="AL68" s="9">
        <f t="shared" si="151"/>
        <v>0.64831321933850816</v>
      </c>
      <c r="AM68" s="9">
        <f t="shared" si="151"/>
        <v>65.814656263667771</v>
      </c>
      <c r="AN68" s="9">
        <f t="shared" si="151"/>
        <v>106.12309628259922</v>
      </c>
      <c r="AO68" s="60">
        <f>AVERAGE('bcc-csm-1'!$E67,'bcc-csm1-1-m'!$E67,'BNU-ESM'!$E67,CanESM2!$E67,CCSM4!$E67,'CNRM-CM5'!$E67,'CSIRO-Mk3-6-0'!$E67,'GFDL-ESM2M'!$E67,'GFDL-ESM2G'!$E67,'HadGEM2-ES'!$E67,'HadGEM2-CC'!$E67,inmcm4!$E67,'IPSL-CM5A-LR'!$E67,'IPSL-CM5A-MR'!$E67,'IPSL-MC5B-LR'!$E67,MIROC5!$E67,'MIROC-ESM'!$E67,'MIROC-ESM-CHEM'!$E67,'MRI-CGCM3'!$E67,'NorESM1-M'!$E67)</f>
        <v>16.175641026000001</v>
      </c>
      <c r="AP68" s="61">
        <f>AVERAGE('bcc-csm-1'!$F67,'bcc-csm1-1-m'!$F67,'BNU-ESM'!$F67,CanESM2!$F67,CCSM4!$F67,'CNRM-CM5'!$F67,'CSIRO-Mk3-6-0'!$F67,'GFDL-ESM2M'!$F67,'GFDL-ESM2G'!$F67,'HadGEM2-ES'!$F67,'HadGEM2-CC'!$F67,inmcm4!$F67,'IPSL-CM5A-LR'!$F67,'IPSL-CM5A-MR'!$F67,'IPSL-MC5B-LR'!$F67,MIROC5!$F67,'MIROC-ESM'!$F67,'MIROC-ESM-CHEM'!$F67,'MRI-CGCM3'!$F67,'NorESM1-M'!$F67)</f>
        <v>17.002559249000004</v>
      </c>
      <c r="AQ68" s="9">
        <f>AVERAGE('bcc-csm-1'!$G67,'bcc-csm1-1-m'!$G67,'BNU-ESM'!$G67,CanESM2!$G67,CCSM4!$G67,'CNRM-CM5'!$G67,'CSIRO-Mk3-6-0'!$G67,'GFDL-ESM2M'!$G67,'GFDL-ESM2G'!$G67,'HadGEM2-ES'!$G67,'HadGEM2-CC'!$G67,inmcm4!$G67,'IPSL-CM5A-LR'!$G67,'IPSL-CM5A-MR'!$G67,'IPSL-MC5B-LR'!$G67,MIROC5!$G67,'MIROC-ESM'!$G67,'MIROC-ESM-CHEM'!$G67,'MRI-CGCM3'!$G67,'NorESM1-M'!$G67)</f>
        <v>270.01034383000007</v>
      </c>
      <c r="AR68" s="57">
        <f t="shared" ref="AR68:AR91" si="152">E68/AO68</f>
        <v>-0.19106760719388133</v>
      </c>
      <c r="AS68" s="54">
        <f t="shared" ref="AS68:AS91" si="153">F68/AP68</f>
        <v>0.75391952619949942</v>
      </c>
      <c r="AT68" s="54">
        <f t="shared" ref="AT68:AT91" si="154">G68/AQ68</f>
        <v>5.4328137454562775E-2</v>
      </c>
      <c r="AU68" s="57">
        <f t="shared" ref="AU68:AU91" si="155">H68/AO68</f>
        <v>-0.25227074581408931</v>
      </c>
      <c r="AV68" s="54">
        <f t="shared" ref="AV68:AV91" si="156">I68/AP68</f>
        <v>1.299734911470444</v>
      </c>
      <c r="AW68" s="58">
        <f t="shared" ref="AW68:AW91" si="157">J68/AQ68</f>
        <v>7.3851837845718984E-2</v>
      </c>
    </row>
    <row r="69" spans="1:49" ht="12.5" x14ac:dyDescent="0.25">
      <c r="A69" s="6" t="str">
        <f>IF(AND(B69='bcc-csm-1'!C68, B69='bcc-csm1-1-m'!C68,B69='BNU-ESM'!C68, B69=CanESM2!C68, B69=CCSM4!C68, B69='CNRM-CM5'!C68, B69='CSIRO-Mk3-6-0'!C68, B69='GFDL-ESM2M'!C68, B69='GFDL-ESM2G'!C68, B69='HadGEM2-ES'!C68, B69='HadGEM2-CC'!C68, B69=inmcm4!C68, B69='IPSL-CM5A-LR'!C68, B69='IPSL-CM5A-MR'!C68, B69='IPSL-MC5B-LR'!C68, B69=MIROC5!C68, B69='MIROC-ESM'!C68, B69='MIROC-ESM-CHEM'!C68, B69='MRI-CGCM3'!C68, B69='NorESM1-M'!C68), "Yes", "No")</f>
        <v>Yes</v>
      </c>
      <c r="B69" s="6">
        <v>20129</v>
      </c>
      <c r="C69" s="6" t="s">
        <v>142</v>
      </c>
      <c r="D69" s="7" t="s">
        <v>183</v>
      </c>
      <c r="E69" s="9">
        <f>AVERAGE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-3.5548717949600004</v>
      </c>
      <c r="F69" s="9">
        <f>AVERAGE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22.977326556499996</v>
      </c>
      <c r="G69" s="20">
        <f>AVERAGE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5.5541777498850005</v>
      </c>
      <c r="H69" s="9">
        <f>AVERAGE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-5.0823717949499994</v>
      </c>
      <c r="I69" s="9">
        <f>AVERAGE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36.866968009000004</v>
      </c>
      <c r="J69" s="20">
        <f>AVERAGE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6.2973720502499999</v>
      </c>
      <c r="K69" s="9">
        <f>MIN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-6.6576923079999997</v>
      </c>
      <c r="L69" s="9">
        <f>MIN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10.47866702</v>
      </c>
      <c r="M69" s="9">
        <f>MIN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-5.2200764919999996</v>
      </c>
      <c r="N69" s="9">
        <f>MIN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-8.0435897440000002</v>
      </c>
      <c r="O69" s="9">
        <f>MIN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13.0093429</v>
      </c>
      <c r="P69" s="9">
        <f>MIN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-22.225663910000002</v>
      </c>
      <c r="Q69" s="9">
        <f>MAX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-0.25128205129999998</v>
      </c>
      <c r="R69" s="9">
        <f>MAX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40.424814439999999</v>
      </c>
      <c r="S69" s="9">
        <f>MAX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17.105059170000001</v>
      </c>
      <c r="T69" s="9">
        <f>MAX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-1.087179487</v>
      </c>
      <c r="U69" s="9">
        <f>MAX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61.753294230000002</v>
      </c>
      <c r="V69" s="9">
        <f>MAX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30.20740945</v>
      </c>
      <c r="W69" s="9">
        <f>STDEV('bcc-csm-1'!$H68,'bcc-csm1-1-m'!$H68,'BNU-ESM'!$H68,CanESM2!$H68,CCSM4!$H68,'CNRM-CM5'!$H68,'CSIRO-Mk3-6-0'!$H68,'GFDL-ESM2M'!$H68,'GFDL-ESM2G'!$H68,'HadGEM2-ES'!$H68,'HadGEM2-CC'!$H68,inmcm4!$H68,'IPSL-CM5A-LR'!$H68,'IPSL-CM5A-MR'!$H68,'IPSL-MC5B-LR'!$H68,MIROC5!$H68,'MIROC-ESM'!$H68,'MIROC-ESM-CHEM'!$H68,'MRI-CGCM3'!$H68,'NorESM1-M'!$H68)</f>
        <v>1.7228536240446675</v>
      </c>
      <c r="X69" s="9">
        <f>STDEV('bcc-csm-1'!$I68,'bcc-csm1-1-m'!$I68,'BNU-ESM'!$I68,CanESM2!$I68,CCSM4!$I68,'CNRM-CM5'!$I68,'CSIRO-Mk3-6-0'!$I68,'GFDL-ESM2M'!$I68,'GFDL-ESM2G'!$I68,'HadGEM2-ES'!$I68,'HadGEM2-CC'!$I68,inmcm4!$I68,'IPSL-CM5A-LR'!$I68,'IPSL-CM5A-MR'!$I68,'IPSL-MC5B-LR'!$I68,MIROC5!$I68,'MIROC-ESM'!$I68,'MIROC-ESM-CHEM'!$I68,'MRI-CGCM3'!$I68,'NorESM1-M'!$I68)</f>
        <v>9.5034325704111335</v>
      </c>
      <c r="Y69" s="9">
        <f>STDEV('bcc-csm-1'!$J68,'bcc-csm1-1-m'!$J68,'BNU-ESM'!$J68,CanESM2!$J68,CCSM4!$J68,'CNRM-CM5'!$J68,'CSIRO-Mk3-6-0'!$J68,'GFDL-ESM2M'!$J68,'GFDL-ESM2G'!$J68,'HadGEM2-ES'!$J68,'HadGEM2-CC'!$J68,inmcm4!$J68,'IPSL-CM5A-LR'!$J68,'IPSL-CM5A-MR'!$J68,'IPSL-MC5B-LR'!$J68,MIROC5!$J68,'MIROC-ESM'!$J68,'MIROC-ESM-CHEM'!$J68,'MRI-CGCM3'!$J68,'NorESM1-M'!$J68)</f>
        <v>6.425852902491485</v>
      </c>
      <c r="Z69" s="9">
        <f>STDEV('bcc-csm-1'!$K68,'bcc-csm1-1-m'!$K68,'BNU-ESM'!$K68,CanESM2!$K68,CCSM4!$K68,'CNRM-CM5'!$K68,'CSIRO-Mk3-6-0'!$K68,'GFDL-ESM2M'!$K68,'GFDL-ESM2G'!$K68,'HadGEM2-ES'!$K68,'HadGEM2-CC'!$K68,inmcm4!$K68,'IPSL-CM5A-LR'!$K68,'IPSL-CM5A-MR'!$K68,'IPSL-MC5B-LR'!$K68,MIROC5!$K68,'MIROC-ESM'!$K68,'MIROC-ESM-CHEM'!$K68,'MRI-CGCM3'!$K68,'NorESM1-M'!$K68)</f>
        <v>1.8655908533271186</v>
      </c>
      <c r="AA69" s="9">
        <f>STDEV('bcc-csm-1'!$L68,'bcc-csm1-1-m'!$L68,'BNU-ESM'!$L68,CanESM2!$L68,CCSM4!$L68,'CNRM-CM5'!$L68,'CSIRO-Mk3-6-0'!$L68,'GFDL-ESM2M'!$L68,'GFDL-ESM2G'!$L68,'HadGEM2-ES'!$L68,'HadGEM2-CC'!$L68,inmcm4!$L68,'IPSL-CM5A-LR'!$L68,'IPSL-CM5A-MR'!$L68,'IPSL-MC5B-LR'!$L68,MIROC5!$L68,'MIROC-ESM'!$L68,'MIROC-ESM-CHEM'!$L68,'MRI-CGCM3'!$L68,'NorESM1-M'!$L68)</f>
        <v>14.869655135187566</v>
      </c>
      <c r="AB69" s="9">
        <f>STDEV('bcc-csm-1'!$M68,'bcc-csm1-1-m'!$M68,'BNU-ESM'!$M68,CanESM2!$M68,CCSM4!$M68,'CNRM-CM5'!$M68,'CSIRO-Mk3-6-0'!$M68,'GFDL-ESM2M'!$M68,'GFDL-ESM2G'!$M68,'HadGEM2-ES'!$M68,'HadGEM2-CC'!$M68,inmcm4!$M68,'IPSL-CM5A-LR'!$M68,'IPSL-CM5A-MR'!$M68,'IPSL-MC5B-LR'!$M68,MIROC5!$M68,'MIROC-ESM'!$M68,'MIROC-ESM-CHEM'!$M68,'MRI-CGCM3'!$M68,'NorESM1-M'!$M68)</f>
        <v>16.226956157641052</v>
      </c>
      <c r="AC69" s="9">
        <f t="shared" ref="AC69:AH69" si="158">E69-(3*W69)</f>
        <v>-8.7234326670940021</v>
      </c>
      <c r="AD69" s="9">
        <f t="shared" si="158"/>
        <v>-5.5329711547334028</v>
      </c>
      <c r="AE69" s="9">
        <f t="shared" si="158"/>
        <v>-13.723380957589455</v>
      </c>
      <c r="AF69" s="9">
        <f t="shared" si="158"/>
        <v>-10.679144354931356</v>
      </c>
      <c r="AG69" s="9">
        <f t="shared" si="158"/>
        <v>-7.7419973965626951</v>
      </c>
      <c r="AH69" s="9">
        <f t="shared" si="158"/>
        <v>-42.383496422673154</v>
      </c>
      <c r="AI69" s="9">
        <f t="shared" ref="AI69:AN69" si="159">E69+(3*W69)</f>
        <v>1.6136890771740022</v>
      </c>
      <c r="AJ69" s="9">
        <f t="shared" si="159"/>
        <v>51.487624267733395</v>
      </c>
      <c r="AK69" s="9">
        <f t="shared" si="159"/>
        <v>24.831736457359455</v>
      </c>
      <c r="AL69" s="9">
        <f t="shared" si="159"/>
        <v>0.51440076503135668</v>
      </c>
      <c r="AM69" s="9">
        <f t="shared" si="159"/>
        <v>81.475933414562704</v>
      </c>
      <c r="AN69" s="9">
        <f t="shared" si="159"/>
        <v>54.978240523173149</v>
      </c>
      <c r="AO69" s="60">
        <f>AVERAGE('bcc-csm-1'!$E68,'bcc-csm1-1-m'!$E68,'BNU-ESM'!$E68,CanESM2!$E68,CCSM4!$E68,'CNRM-CM5'!$E68,'CSIRO-Mk3-6-0'!$E68,'GFDL-ESM2M'!$E68,'GFDL-ESM2G'!$E68,'HadGEM2-ES'!$E68,'HadGEM2-CC'!$E68,inmcm4!$E68,'IPSL-CM5A-LR'!$E68,'IPSL-CM5A-MR'!$E68,'IPSL-MC5B-LR'!$E68,MIROC5!$E68,'MIROC-ESM'!$E68,'MIROC-ESM-CHEM'!$E68,'MRI-CGCM3'!$E68,'NorESM1-M'!$E68)</f>
        <v>22.994871794500003</v>
      </c>
      <c r="AP69" s="61">
        <f>AVERAGE('bcc-csm-1'!$F68,'bcc-csm1-1-m'!$F68,'BNU-ESM'!$F68,CanESM2!$F68,CCSM4!$F68,'CNRM-CM5'!$F68,'CSIRO-Mk3-6-0'!$F68,'GFDL-ESM2M'!$F68,'GFDL-ESM2G'!$F68,'HadGEM2-ES'!$F68,'HadGEM2-CC'!$F68,inmcm4!$F68,'IPSL-CM5A-LR'!$F68,'IPSL-CM5A-MR'!$F68,'IPSL-MC5B-LR'!$F68,MIROC5!$F68,'MIROC-ESM'!$F68,'MIROC-ESM-CHEM'!$F68,'MRI-CGCM3'!$F68,'NorESM1-M'!$F68)</f>
        <v>41.512805163500005</v>
      </c>
      <c r="AQ69" s="9">
        <f>AVERAGE('bcc-csm-1'!$G68,'bcc-csm1-1-m'!$G68,'BNU-ESM'!$G68,CanESM2!$G68,CCSM4!$G68,'CNRM-CM5'!$G68,'CSIRO-Mk3-6-0'!$G68,'GFDL-ESM2M'!$G68,'GFDL-ESM2G'!$G68,'HadGEM2-ES'!$G68,'HadGEM2-CC'!$G68,inmcm4!$G68,'IPSL-CM5A-LR'!$G68,'IPSL-CM5A-MR'!$G68,'IPSL-MC5B-LR'!$G68,MIROC5!$G68,'MIROC-ESM'!$G68,'MIROC-ESM-CHEM'!$G68,'MRI-CGCM3'!$G68,'NorESM1-M'!$G68)</f>
        <v>119.39725399499996</v>
      </c>
      <c r="AR69" s="57">
        <f t="shared" si="152"/>
        <v>-0.15459411240597859</v>
      </c>
      <c r="AS69" s="54">
        <f t="shared" si="153"/>
        <v>0.55349973257655771</v>
      </c>
      <c r="AT69" s="54">
        <f t="shared" si="154"/>
        <v>4.6518471439197379E-2</v>
      </c>
      <c r="AU69" s="57">
        <f t="shared" si="155"/>
        <v>-0.22102196700073012</v>
      </c>
      <c r="AV69" s="54">
        <f t="shared" si="156"/>
        <v>0.88808664853646557</v>
      </c>
      <c r="AW69" s="58">
        <f t="shared" si="157"/>
        <v>5.2743022469459118E-2</v>
      </c>
    </row>
    <row r="70" spans="1:49" ht="12.5" x14ac:dyDescent="0.25">
      <c r="A70" s="6" t="str">
        <f>IF(AND(B70='bcc-csm-1'!C69, B70='bcc-csm1-1-m'!C69,B70='BNU-ESM'!C69, B70=CanESM2!C69, B70=CCSM4!C69, B70='CNRM-CM5'!C69, B70='CSIRO-Mk3-6-0'!C69, B70='GFDL-ESM2M'!C69, B70='GFDL-ESM2G'!C69, B70='HadGEM2-ES'!C69, B70='HadGEM2-CC'!C69, B70=inmcm4!C69, B70='IPSL-CM5A-LR'!C69, B70='IPSL-CM5A-MR'!C69, B70='IPSL-MC5B-LR'!C69, B70=MIROC5!C69, B70='MIROC-ESM'!C69, B70='MIROC-ESM-CHEM'!C69, B70='MRI-CGCM3'!C69, B70='NorESM1-M'!C69), "Yes", "No")</f>
        <v>Yes</v>
      </c>
      <c r="B70" s="6">
        <v>20131</v>
      </c>
      <c r="C70" s="6" t="s">
        <v>143</v>
      </c>
      <c r="D70" s="7" t="s">
        <v>183</v>
      </c>
      <c r="E70" s="9">
        <f>AVERAGE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-3.4483333333099999</v>
      </c>
      <c r="F70" s="9">
        <f>AVERAGE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14.23682522947</v>
      </c>
      <c r="G70" s="20">
        <f>AVERAGE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12.845086094679999</v>
      </c>
      <c r="H70" s="9">
        <f>AVERAGE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-4.7208333332999999</v>
      </c>
      <c r="I70" s="9">
        <f>AVERAGE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23.3016077642</v>
      </c>
      <c r="J70" s="20">
        <f>AVERAGE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20.230553008249995</v>
      </c>
      <c r="K70" s="9">
        <f>MIN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-5.3243589739999999</v>
      </c>
      <c r="L70" s="9">
        <f>MIN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-1.3609749840000001</v>
      </c>
      <c r="M70" s="9">
        <f>MIN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-21.160393679999999</v>
      </c>
      <c r="N70" s="9">
        <f>MIN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-8.2743589740000001</v>
      </c>
      <c r="O70" s="9">
        <f>MIN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3.0014203020000001</v>
      </c>
      <c r="P70" s="9">
        <f>MIN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-43.000000900000003</v>
      </c>
      <c r="Q70" s="9">
        <f>MAX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0.1307692308</v>
      </c>
      <c r="R70" s="9">
        <f>MAX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36.344209120000002</v>
      </c>
      <c r="S70" s="9">
        <f>MAX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60.48472185</v>
      </c>
      <c r="T70" s="9">
        <f>MAX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-1.6782051280000001</v>
      </c>
      <c r="U70" s="9">
        <f>MAX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60.794803950000002</v>
      </c>
      <c r="V70" s="9">
        <f>MAX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68.536118020000004</v>
      </c>
      <c r="W70" s="9">
        <f>STDEV('bcc-csm-1'!$H69,'bcc-csm1-1-m'!$H69,'BNU-ESM'!$H69,CanESM2!$H69,CCSM4!$H69,'CNRM-CM5'!$H69,'CSIRO-Mk3-6-0'!$H69,'GFDL-ESM2M'!$H69,'GFDL-ESM2G'!$H69,'HadGEM2-ES'!$H69,'HadGEM2-CC'!$H69,inmcm4!$H69,'IPSL-CM5A-LR'!$H69,'IPSL-CM5A-MR'!$H69,'IPSL-MC5B-LR'!$H69,MIROC5!$H69,'MIROC-ESM'!$H69,'MIROC-ESM-CHEM'!$H69,'MRI-CGCM3'!$H69,'NorESM1-M'!$H69)</f>
        <v>1.5375250242735796</v>
      </c>
      <c r="X70" s="9">
        <f>STDEV('bcc-csm-1'!$I69,'bcc-csm1-1-m'!$I69,'BNU-ESM'!$I69,CanESM2!$I69,CCSM4!$I69,'CNRM-CM5'!$I69,'CSIRO-Mk3-6-0'!$I69,'GFDL-ESM2M'!$I69,'GFDL-ESM2G'!$I69,'HadGEM2-ES'!$I69,'HadGEM2-CC'!$I69,inmcm4!$I69,'IPSL-CM5A-LR'!$I69,'IPSL-CM5A-MR'!$I69,'IPSL-MC5B-LR'!$I69,MIROC5!$I69,'MIROC-ESM'!$I69,'MIROC-ESM-CHEM'!$I69,'MRI-CGCM3'!$I69,'NorESM1-M'!$I69)</f>
        <v>10.786674111635193</v>
      </c>
      <c r="Y70" s="9">
        <f>STDEV('bcc-csm-1'!$J69,'bcc-csm1-1-m'!$J69,'BNU-ESM'!$J69,CanESM2!$J69,CCSM4!$J69,'CNRM-CM5'!$J69,'CSIRO-Mk3-6-0'!$J69,'GFDL-ESM2M'!$J69,'GFDL-ESM2G'!$J69,'HadGEM2-ES'!$J69,'HadGEM2-CC'!$J69,inmcm4!$J69,'IPSL-CM5A-LR'!$J69,'IPSL-CM5A-MR'!$J69,'IPSL-MC5B-LR'!$J69,MIROC5!$J69,'MIROC-ESM'!$J69,'MIROC-ESM-CHEM'!$J69,'MRI-CGCM3'!$J69,'NorESM1-M'!$J69)</f>
        <v>23.45340396855876</v>
      </c>
      <c r="Z70" s="9">
        <f>STDEV('bcc-csm-1'!$K69,'bcc-csm1-1-m'!$K69,'BNU-ESM'!$K69,CanESM2!$K69,CCSM4!$K69,'CNRM-CM5'!$K69,'CSIRO-Mk3-6-0'!$K69,'GFDL-ESM2M'!$K69,'GFDL-ESM2G'!$K69,'HadGEM2-ES'!$K69,'HadGEM2-CC'!$K69,inmcm4!$K69,'IPSL-CM5A-LR'!$K69,'IPSL-CM5A-MR'!$K69,'IPSL-MC5B-LR'!$K69,MIROC5!$K69,'MIROC-ESM'!$K69,'MIROC-ESM-CHEM'!$K69,'MRI-CGCM3'!$K69,'NorESM1-M'!$K69)</f>
        <v>1.7970558754579897</v>
      </c>
      <c r="AA70" s="9">
        <f>STDEV('bcc-csm-1'!$L69,'bcc-csm1-1-m'!$L69,'BNU-ESM'!$L69,CanESM2!$L69,CCSM4!$L69,'CNRM-CM5'!$L69,'CSIRO-Mk3-6-0'!$L69,'GFDL-ESM2M'!$L69,'GFDL-ESM2G'!$L69,'HadGEM2-ES'!$L69,'HadGEM2-CC'!$L69,inmcm4!$L69,'IPSL-CM5A-LR'!$L69,'IPSL-CM5A-MR'!$L69,'IPSL-MC5B-LR'!$L69,MIROC5!$L69,'MIROC-ESM'!$L69,'MIROC-ESM-CHEM'!$L69,'MRI-CGCM3'!$L69,'NorESM1-M'!$L69)</f>
        <v>16.626464967631019</v>
      </c>
      <c r="AB70" s="9">
        <f>STDEV('bcc-csm-1'!$M69,'bcc-csm1-1-m'!$M69,'BNU-ESM'!$M69,CanESM2!$M69,CCSM4!$M69,'CNRM-CM5'!$M69,'CSIRO-Mk3-6-0'!$M69,'GFDL-ESM2M'!$M69,'GFDL-ESM2G'!$M69,'HadGEM2-ES'!$M69,'HadGEM2-CC'!$M69,inmcm4!$M69,'IPSL-CM5A-LR'!$M69,'IPSL-CM5A-MR'!$M69,'IPSL-MC5B-LR'!$M69,MIROC5!$M69,'MIROC-ESM'!$M69,'MIROC-ESM-CHEM'!$M69,'MRI-CGCM3'!$M69,'NorESM1-M'!$M69)</f>
        <v>28.723146132540119</v>
      </c>
      <c r="AC70" s="9">
        <f t="shared" ref="AC70:AH70" si="160">E70-(3*W70)</f>
        <v>-8.0609084061307392</v>
      </c>
      <c r="AD70" s="9">
        <f t="shared" si="160"/>
        <v>-18.12319710543558</v>
      </c>
      <c r="AE70" s="9">
        <f t="shared" si="160"/>
        <v>-57.515125810996281</v>
      </c>
      <c r="AF70" s="9">
        <f t="shared" si="160"/>
        <v>-10.112000959673969</v>
      </c>
      <c r="AG70" s="9">
        <f t="shared" si="160"/>
        <v>-26.577787138693054</v>
      </c>
      <c r="AH70" s="9">
        <f t="shared" si="160"/>
        <v>-65.938885389370355</v>
      </c>
      <c r="AI70" s="9">
        <f t="shared" ref="AI70:AN70" si="161">E70+(3*W70)</f>
        <v>1.1642417395107394</v>
      </c>
      <c r="AJ70" s="9">
        <f t="shared" si="161"/>
        <v>46.59684756437558</v>
      </c>
      <c r="AK70" s="9">
        <f t="shared" si="161"/>
        <v>83.205298000356279</v>
      </c>
      <c r="AL70" s="9">
        <f t="shared" si="161"/>
        <v>0.67033429307396908</v>
      </c>
      <c r="AM70" s="9">
        <f t="shared" si="161"/>
        <v>73.181002667093054</v>
      </c>
      <c r="AN70" s="9">
        <f t="shared" si="161"/>
        <v>106.39999140587035</v>
      </c>
      <c r="AO70" s="60">
        <f>AVERAGE('bcc-csm-1'!$E69,'bcc-csm1-1-m'!$E69,'BNU-ESM'!$E69,CanESM2!$E69,CCSM4!$E69,'CNRM-CM5'!$E69,'CSIRO-Mk3-6-0'!$E69,'GFDL-ESM2M'!$E69,'GFDL-ESM2G'!$E69,'HadGEM2-ES'!$E69,'HadGEM2-CC'!$E69,inmcm4!$E69,'IPSL-CM5A-LR'!$E69,'IPSL-CM5A-MR'!$E69,'IPSL-MC5B-LR'!$E69,MIROC5!$E69,'MIROC-ESM'!$E69,'MIROC-ESM-CHEM'!$E69,'MRI-CGCM3'!$E69,'NorESM1-M'!$E69)</f>
        <v>18.783333333000005</v>
      </c>
      <c r="AP70" s="61">
        <f>AVERAGE('bcc-csm-1'!$F69,'bcc-csm1-1-m'!$F69,'BNU-ESM'!$F69,CanESM2!$F69,CCSM4!$F69,'CNRM-CM5'!$F69,'CSIRO-Mk3-6-0'!$F69,'GFDL-ESM2M'!$F69,'GFDL-ESM2G'!$F69,'HadGEM2-ES'!$F69,'HadGEM2-CC'!$F69,inmcm4!$F69,'IPSL-CM5A-LR'!$F69,'IPSL-CM5A-MR'!$F69,'IPSL-MC5B-LR'!$F69,MIROC5!$F69,'MIROC-ESM'!$F69,'MIROC-ESM-CHEM'!$F69,'MRI-CGCM3'!$F69,'NorESM1-M'!$F69)</f>
        <v>18.118100721000001</v>
      </c>
      <c r="AQ70" s="9">
        <f>AVERAGE('bcc-csm-1'!$G69,'bcc-csm1-1-m'!$G69,'BNU-ESM'!$G69,CanESM2!$G69,CCSM4!$G69,'CNRM-CM5'!$G69,'CSIRO-Mk3-6-0'!$G69,'GFDL-ESM2M'!$G69,'GFDL-ESM2G'!$G69,'HadGEM2-ES'!$G69,'HadGEM2-CC'!$G69,inmcm4!$G69,'IPSL-CM5A-LR'!$G69,'IPSL-CM5A-MR'!$G69,'IPSL-MC5B-LR'!$G69,MIROC5!$G69,'MIROC-ESM'!$G69,'MIROC-ESM-CHEM'!$G69,'MRI-CGCM3'!$G69,'NorESM1-M'!$G69)</f>
        <v>255.649976495</v>
      </c>
      <c r="AR70" s="57">
        <f t="shared" si="152"/>
        <v>-0.18358473824513899</v>
      </c>
      <c r="AS70" s="54">
        <f t="shared" si="153"/>
        <v>0.78577911938466249</v>
      </c>
      <c r="AT70" s="54">
        <f t="shared" si="154"/>
        <v>5.0244816255366344E-2</v>
      </c>
      <c r="AU70" s="57">
        <f t="shared" si="155"/>
        <v>-0.25133096717216197</v>
      </c>
      <c r="AV70" s="54">
        <f t="shared" si="156"/>
        <v>1.2860954977025816</v>
      </c>
      <c r="AW70" s="58">
        <f t="shared" si="157"/>
        <v>7.9133795690552955E-2</v>
      </c>
    </row>
    <row r="71" spans="1:49" ht="12.5" x14ac:dyDescent="0.25">
      <c r="A71" s="6" t="str">
        <f>IF(AND(B71='bcc-csm-1'!C70, B71='bcc-csm1-1-m'!C70,B71='BNU-ESM'!C70, B71=CanESM2!C70, B71=CCSM4!C70, B71='CNRM-CM5'!C70, B71='CSIRO-Mk3-6-0'!C70, B71='GFDL-ESM2M'!C70, B71='GFDL-ESM2G'!C70, B71='HadGEM2-ES'!C70, B71='HadGEM2-CC'!C70, B71=inmcm4!C70, B71='IPSL-CM5A-LR'!C70, B71='IPSL-CM5A-MR'!C70, B71='IPSL-MC5B-LR'!C70, B71=MIROC5!C70, B71='MIROC-ESM'!C70, B71='MIROC-ESM-CHEM'!C70, B71='MRI-CGCM3'!C70, B71='NorESM1-M'!C70), "Yes", "No")</f>
        <v>Yes</v>
      </c>
      <c r="B71" s="6">
        <v>20133</v>
      </c>
      <c r="C71" s="6" t="s">
        <v>144</v>
      </c>
      <c r="D71" s="7" t="s">
        <v>183</v>
      </c>
      <c r="E71" s="9">
        <f>AVERAGE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-2.9374358973900003</v>
      </c>
      <c r="F71" s="9">
        <f>AVERAGE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14.163735873855003</v>
      </c>
      <c r="G71" s="20">
        <f>AVERAGE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9.3552276117499993</v>
      </c>
      <c r="H71" s="9">
        <f>AVERAGE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-3.8424358974099997</v>
      </c>
      <c r="I71" s="9">
        <f>AVERAGE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25.034800764899998</v>
      </c>
      <c r="J71" s="20">
        <f>AVERAGE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18.283834037849999</v>
      </c>
      <c r="K71" s="9">
        <f>MIN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-4.9730769229999998</v>
      </c>
      <c r="L71" s="9">
        <f>MIN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-0.39548493649999999</v>
      </c>
      <c r="M71" s="9">
        <f>MIN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-21.88076912</v>
      </c>
      <c r="N71" s="9">
        <f>MIN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-7.0730769230000003</v>
      </c>
      <c r="O71" s="9">
        <f>MIN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2.3765227539999998</v>
      </c>
      <c r="P71" s="9">
        <f>MIN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-43.020961579999998</v>
      </c>
      <c r="Q71" s="9">
        <f>MAX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-0.63076923080000002</v>
      </c>
      <c r="R71" s="9">
        <f>MAX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34.90052781</v>
      </c>
      <c r="S71" s="9">
        <f>MAX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58.454957819999997</v>
      </c>
      <c r="T71" s="9">
        <f>MAX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-0.67820512820000001</v>
      </c>
      <c r="U71" s="9">
        <f>MAX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61.356909860000002</v>
      </c>
      <c r="V71" s="9">
        <f>MAX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66.336102710000006</v>
      </c>
      <c r="W71" s="9">
        <f>STDEV('bcc-csm-1'!$H70,'bcc-csm1-1-m'!$H70,'BNU-ESM'!$H70,CanESM2!$H70,CCSM4!$H70,'CNRM-CM5'!$H70,'CSIRO-Mk3-6-0'!$H70,'GFDL-ESM2M'!$H70,'GFDL-ESM2G'!$H70,'HadGEM2-ES'!$H70,'HadGEM2-CC'!$H70,inmcm4!$H70,'IPSL-CM5A-LR'!$H70,'IPSL-CM5A-MR'!$H70,'IPSL-MC5B-LR'!$H70,MIROC5!$H70,'MIROC-ESM'!$H70,'MIROC-ESM-CHEM'!$H70,'MRI-CGCM3'!$H70,'NorESM1-M'!$H70)</f>
        <v>1.1902195084539127</v>
      </c>
      <c r="X71" s="9">
        <f>STDEV('bcc-csm-1'!$I70,'bcc-csm1-1-m'!$I70,'BNU-ESM'!$I70,CanESM2!$I70,CCSM4!$I70,'CNRM-CM5'!$I70,'CSIRO-Mk3-6-0'!$I70,'GFDL-ESM2M'!$I70,'GFDL-ESM2G'!$I70,'HadGEM2-ES'!$I70,'HadGEM2-CC'!$I70,inmcm4!$I70,'IPSL-CM5A-LR'!$I70,'IPSL-CM5A-MR'!$I70,'IPSL-MC5B-LR'!$I70,MIROC5!$I70,'MIROC-ESM'!$I70,'MIROC-ESM-CHEM'!$I70,'MRI-CGCM3'!$I70,'NorESM1-M'!$I70)</f>
        <v>10.823804365000388</v>
      </c>
      <c r="Y71" s="9">
        <f>STDEV('bcc-csm-1'!$J70,'bcc-csm1-1-m'!$J70,'BNU-ESM'!$J70,CanESM2!$J70,CCSM4!$J70,'CNRM-CM5'!$J70,'CSIRO-Mk3-6-0'!$J70,'GFDL-ESM2M'!$J70,'GFDL-ESM2G'!$J70,'HadGEM2-ES'!$J70,'HadGEM2-CC'!$J70,inmcm4!$J70,'IPSL-CM5A-LR'!$J70,'IPSL-CM5A-MR'!$J70,'IPSL-MC5B-LR'!$J70,MIROC5!$J70,'MIROC-ESM'!$J70,'MIROC-ESM-CHEM'!$J70,'MRI-CGCM3'!$J70,'NorESM1-M'!$J70)</f>
        <v>20.759385451027757</v>
      </c>
      <c r="Z71" s="9">
        <f>STDEV('bcc-csm-1'!$K70,'bcc-csm1-1-m'!$K70,'BNU-ESM'!$K70,CanESM2!$K70,CCSM4!$K70,'CNRM-CM5'!$K70,'CSIRO-Mk3-6-0'!$K70,'GFDL-ESM2M'!$K70,'GFDL-ESM2G'!$K70,'HadGEM2-ES'!$K70,'HadGEM2-CC'!$K70,inmcm4!$K70,'IPSL-CM5A-LR'!$K70,'IPSL-CM5A-MR'!$K70,'IPSL-MC5B-LR'!$K70,MIROC5!$K70,'MIROC-ESM'!$K70,'MIROC-ESM-CHEM'!$K70,'MRI-CGCM3'!$K70,'NorESM1-M'!$K70)</f>
        <v>1.7609655507615993</v>
      </c>
      <c r="AA71" s="9">
        <f>STDEV('bcc-csm-1'!$L70,'bcc-csm1-1-m'!$L70,'BNU-ESM'!$L70,CanESM2!$L70,CCSM4!$L70,'CNRM-CM5'!$L70,'CSIRO-Mk3-6-0'!$L70,'GFDL-ESM2M'!$L70,'GFDL-ESM2G'!$L70,'HadGEM2-ES'!$L70,'HadGEM2-CC'!$L70,inmcm4!$L70,'IPSL-CM5A-LR'!$L70,'IPSL-CM5A-MR'!$L70,'IPSL-MC5B-LR'!$L70,MIROC5!$L70,'MIROC-ESM'!$L70,'MIROC-ESM-CHEM'!$L70,'MRI-CGCM3'!$L70,'NorESM1-M'!$L70)</f>
        <v>16.231146840167639</v>
      </c>
      <c r="AB71" s="9">
        <f>STDEV('bcc-csm-1'!$M70,'bcc-csm1-1-m'!$M70,'BNU-ESM'!$M70,CanESM2!$M70,CCSM4!$M70,'CNRM-CM5'!$M70,'CSIRO-Mk3-6-0'!$M70,'GFDL-ESM2M'!$M70,'GFDL-ESM2G'!$M70,'HadGEM2-ES'!$M70,'HadGEM2-CC'!$M70,inmcm4!$M70,'IPSL-CM5A-LR'!$M70,'IPSL-CM5A-MR'!$M70,'IPSL-MC5B-LR'!$M70,MIROC5!$M70,'MIROC-ESM'!$M70,'MIROC-ESM-CHEM'!$M70,'MRI-CGCM3'!$M70,'NorESM1-M'!$M70)</f>
        <v>27.321914843566692</v>
      </c>
      <c r="AC71" s="9">
        <f t="shared" ref="AC71:AH71" si="162">E71-(3*W71)</f>
        <v>-6.5080944227517383</v>
      </c>
      <c r="AD71" s="9">
        <f t="shared" si="162"/>
        <v>-18.307677221146164</v>
      </c>
      <c r="AE71" s="9">
        <f t="shared" si="162"/>
        <v>-52.92292874133328</v>
      </c>
      <c r="AF71" s="9">
        <f t="shared" si="162"/>
        <v>-9.1253325496947966</v>
      </c>
      <c r="AG71" s="9">
        <f t="shared" si="162"/>
        <v>-23.65863975560292</v>
      </c>
      <c r="AH71" s="9">
        <f t="shared" si="162"/>
        <v>-63.681910492850079</v>
      </c>
      <c r="AI71" s="9">
        <f t="shared" ref="AI71:AN71" si="163">E71+(3*W71)</f>
        <v>0.63322262797173767</v>
      </c>
      <c r="AJ71" s="9">
        <f t="shared" si="163"/>
        <v>46.635148968856171</v>
      </c>
      <c r="AK71" s="9">
        <f t="shared" si="163"/>
        <v>71.633383964833271</v>
      </c>
      <c r="AL71" s="9">
        <f t="shared" si="163"/>
        <v>1.4404607548747981</v>
      </c>
      <c r="AM71" s="9">
        <f t="shared" si="163"/>
        <v>73.728241285402916</v>
      </c>
      <c r="AN71" s="9">
        <f t="shared" si="163"/>
        <v>100.24957856855008</v>
      </c>
      <c r="AO71" s="60">
        <f>AVERAGE('bcc-csm-1'!$E70,'bcc-csm1-1-m'!$E70,'BNU-ESM'!$E70,CanESM2!$E70,CCSM4!$E70,'CNRM-CM5'!$E70,'CSIRO-Mk3-6-0'!$E70,'GFDL-ESM2M'!$E70,'GFDL-ESM2G'!$E70,'HadGEM2-ES'!$E70,'HadGEM2-CC'!$E70,inmcm4!$E70,'IPSL-CM5A-LR'!$E70,'IPSL-CM5A-MR'!$E70,'IPSL-MC5B-LR'!$E70,MIROC5!$E70,'MIROC-ESM'!$E70,'MIROC-ESM-CHEM'!$E70,'MRI-CGCM3'!$E70,'NorESM1-M'!$E70)</f>
        <v>12.547435898</v>
      </c>
      <c r="AP71" s="61">
        <f>AVERAGE('bcc-csm-1'!$F70,'bcc-csm1-1-m'!$F70,'BNU-ESM'!$F70,CanESM2!$F70,CCSM4!$F70,'CNRM-CM5'!$F70,'CSIRO-Mk3-6-0'!$F70,'GFDL-ESM2M'!$F70,'GFDL-ESM2G'!$F70,'HadGEM2-ES'!$F70,'HadGEM2-CC'!$F70,inmcm4!$F70,'IPSL-CM5A-LR'!$F70,'IPSL-CM5A-MR'!$F70,'IPSL-MC5B-LR'!$F70,MIROC5!$F70,'MIROC-ESM'!$F70,'MIROC-ESM-CHEM'!$F70,'MRI-CGCM3'!$F70,'NorESM1-M'!$F70)</f>
        <v>15.798346264500003</v>
      </c>
      <c r="AQ71" s="9">
        <f>AVERAGE('bcc-csm-1'!$G70,'bcc-csm1-1-m'!$G70,'BNU-ESM'!$G70,CanESM2!$G70,CCSM4!$G70,'CNRM-CM5'!$G70,'CSIRO-Mk3-6-0'!$G70,'GFDL-ESM2M'!$G70,'GFDL-ESM2G'!$G70,'HadGEM2-ES'!$G70,'HadGEM2-CC'!$G70,inmcm4!$G70,'IPSL-CM5A-LR'!$G70,'IPSL-CM5A-MR'!$G70,'IPSL-MC5B-LR'!$G70,MIROC5!$G70,'MIROC-ESM'!$G70,'MIROC-ESM-CHEM'!$G70,'MRI-CGCM3'!$G70,'NorESM1-M'!$G70)</f>
        <v>343.1775543550001</v>
      </c>
      <c r="AR71" s="57">
        <f t="shared" si="152"/>
        <v>-0.23410646774917682</v>
      </c>
      <c r="AS71" s="54">
        <f t="shared" si="153"/>
        <v>0.89653281658232264</v>
      </c>
      <c r="AT71" s="54">
        <f t="shared" si="154"/>
        <v>2.7260604585090324E-2</v>
      </c>
      <c r="AU71" s="57">
        <f t="shared" si="155"/>
        <v>-0.30623275772402753</v>
      </c>
      <c r="AV71" s="54">
        <f t="shared" si="156"/>
        <v>1.5846469209979883</v>
      </c>
      <c r="AW71" s="58">
        <f t="shared" si="157"/>
        <v>5.3278059144090416E-2</v>
      </c>
    </row>
    <row r="72" spans="1:49" ht="12.5" x14ac:dyDescent="0.25">
      <c r="A72" s="6" t="str">
        <f>IF(AND(B72='bcc-csm-1'!C71, B72='bcc-csm1-1-m'!C71,B72='BNU-ESM'!C71, B72=CanESM2!C71, B72=CCSM4!C71, B72='CNRM-CM5'!C71, B72='CSIRO-Mk3-6-0'!C71, B72='GFDL-ESM2M'!C71, B72='GFDL-ESM2G'!C71, B72='HadGEM2-ES'!C71, B72='HadGEM2-CC'!C71, B72=inmcm4!C71, B72='IPSL-CM5A-LR'!C71, B72='IPSL-CM5A-MR'!C71, B72='IPSL-MC5B-LR'!C71, B72=MIROC5!C71, B72='MIROC-ESM'!C71, B72='MIROC-ESM-CHEM'!C71, B72='MRI-CGCM3'!C71, B72='NorESM1-M'!C71), "Yes", "No")</f>
        <v>Yes</v>
      </c>
      <c r="B72" s="6">
        <v>20135</v>
      </c>
      <c r="C72" s="6" t="s">
        <v>145</v>
      </c>
      <c r="D72" s="7" t="s">
        <v>183</v>
      </c>
      <c r="E72" s="9">
        <f>AVERAGE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-4.0160897435050007</v>
      </c>
      <c r="F72" s="9">
        <f>AVERAGE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19.065324781899999</v>
      </c>
      <c r="G72" s="20">
        <f>AVERAGE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12.164114833400001</v>
      </c>
      <c r="H72" s="9">
        <f>AVERAGE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-5.5560897435000012</v>
      </c>
      <c r="I72" s="9">
        <f>AVERAGE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31.543435015050001</v>
      </c>
      <c r="J72" s="20">
        <f>AVERAGE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8.9180814484500015</v>
      </c>
      <c r="K72" s="9">
        <f>MIN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-7.3551282049999998</v>
      </c>
      <c r="L72" s="9">
        <f>MIN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3.1118085099999999</v>
      </c>
      <c r="M72" s="9">
        <f>MIN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-8.0415818609999992</v>
      </c>
      <c r="N72" s="9">
        <f>MIN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-8.7551282050000001</v>
      </c>
      <c r="O72" s="9">
        <f>MIN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5.2065246460000001</v>
      </c>
      <c r="P72" s="9">
        <f>MIN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-27.48726671</v>
      </c>
      <c r="Q72" s="9">
        <f>MAX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-0.48846153850000001</v>
      </c>
      <c r="R72" s="9">
        <f>MAX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32.2390209</v>
      </c>
      <c r="S72" s="9">
        <f>MAX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25.357961020000001</v>
      </c>
      <c r="T72" s="9">
        <f>MAX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-2.2089743589999999</v>
      </c>
      <c r="U72" s="9">
        <f>MAX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66.365244009999998</v>
      </c>
      <c r="V72" s="9">
        <f>MAX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50.656679699999998</v>
      </c>
      <c r="W72" s="9">
        <f>STDEV('bcc-csm-1'!$H71,'bcc-csm1-1-m'!$H71,'BNU-ESM'!$H71,CanESM2!$H71,CCSM4!$H71,'CNRM-CM5'!$H71,'CSIRO-Mk3-6-0'!$H71,'GFDL-ESM2M'!$H71,'GFDL-ESM2G'!$H71,'HadGEM2-ES'!$H71,'HadGEM2-CC'!$H71,inmcm4!$H71,'IPSL-CM5A-LR'!$H71,'IPSL-CM5A-MR'!$H71,'IPSL-MC5B-LR'!$H71,MIROC5!$H71,'MIROC-ESM'!$H71,'MIROC-ESM-CHEM'!$H71,'MRI-CGCM3'!$H71,'NorESM1-M'!$H71)</f>
        <v>1.697334856960149</v>
      </c>
      <c r="X72" s="9">
        <f>STDEV('bcc-csm-1'!$I71,'bcc-csm1-1-m'!$I71,'BNU-ESM'!$I71,CanESM2!$I71,CCSM4!$I71,'CNRM-CM5'!$I71,'CSIRO-Mk3-6-0'!$I71,'GFDL-ESM2M'!$I71,'GFDL-ESM2G'!$I71,'HadGEM2-ES'!$I71,'HadGEM2-CC'!$I71,inmcm4!$I71,'IPSL-CM5A-LR'!$I71,'IPSL-CM5A-MR'!$I71,'IPSL-MC5B-LR'!$I71,MIROC5!$I71,'MIROC-ESM'!$I71,'MIROC-ESM-CHEM'!$I71,'MRI-CGCM3'!$I71,'NorESM1-M'!$I71)</f>
        <v>9.5788119499845799</v>
      </c>
      <c r="Y72" s="9">
        <f>STDEV('bcc-csm-1'!$J71,'bcc-csm1-1-m'!$J71,'BNU-ESM'!$J71,CanESM2!$J71,CCSM4!$J71,'CNRM-CM5'!$J71,'CSIRO-Mk3-6-0'!$J71,'GFDL-ESM2M'!$J71,'GFDL-ESM2G'!$J71,'HadGEM2-ES'!$J71,'HadGEM2-CC'!$J71,inmcm4!$J71,'IPSL-CM5A-LR'!$J71,'IPSL-CM5A-MR'!$J71,'IPSL-MC5B-LR'!$J71,MIROC5!$J71,'MIROC-ESM'!$J71,'MIROC-ESM-CHEM'!$J71,'MRI-CGCM3'!$J71,'NorESM1-M'!$J71)</f>
        <v>7.3082051578570209</v>
      </c>
      <c r="Z72" s="9">
        <f>STDEV('bcc-csm-1'!$K71,'bcc-csm1-1-m'!$K71,'BNU-ESM'!$K71,CanESM2!$K71,CCSM4!$K71,'CNRM-CM5'!$K71,'CSIRO-Mk3-6-0'!$K71,'GFDL-ESM2M'!$K71,'GFDL-ESM2G'!$K71,'HadGEM2-ES'!$K71,'HadGEM2-CC'!$K71,inmcm4!$K71,'IPSL-CM5A-LR'!$K71,'IPSL-CM5A-MR'!$K71,'IPSL-MC5B-LR'!$K71,MIROC5!$K71,'MIROC-ESM'!$K71,'MIROC-ESM-CHEM'!$K71,'MRI-CGCM3'!$K71,'NorESM1-M'!$K71)</f>
        <v>1.7260365080148479</v>
      </c>
      <c r="AA72" s="9">
        <f>STDEV('bcc-csm-1'!$L71,'bcc-csm1-1-m'!$L71,'BNU-ESM'!$L71,CanESM2!$L71,CCSM4!$L71,'CNRM-CM5'!$L71,'CSIRO-Mk3-6-0'!$L71,'GFDL-ESM2M'!$L71,'GFDL-ESM2G'!$L71,'HadGEM2-ES'!$L71,'HadGEM2-CC'!$L71,inmcm4!$L71,'IPSL-CM5A-LR'!$L71,'IPSL-CM5A-MR'!$L71,'IPSL-MC5B-LR'!$L71,MIROC5!$L71,'MIROC-ESM'!$L71,'MIROC-ESM-CHEM'!$L71,'MRI-CGCM3'!$L71,'NorESM1-M'!$L71)</f>
        <v>16.537590933279652</v>
      </c>
      <c r="AB72" s="9">
        <f>STDEV('bcc-csm-1'!$M71,'bcc-csm1-1-m'!$M71,'BNU-ESM'!$M71,CanESM2!$M71,CCSM4!$M71,'CNRM-CM5'!$M71,'CSIRO-Mk3-6-0'!$M71,'GFDL-ESM2M'!$M71,'GFDL-ESM2G'!$M71,'HadGEM2-ES'!$M71,'HadGEM2-CC'!$M71,inmcm4!$M71,'IPSL-CM5A-LR'!$M71,'IPSL-CM5A-MR'!$M71,'IPSL-MC5B-LR'!$M71,MIROC5!$M71,'MIROC-ESM'!$M71,'MIROC-ESM-CHEM'!$M71,'MRI-CGCM3'!$M71,'NorESM1-M'!$M71)</f>
        <v>20.705539602730465</v>
      </c>
      <c r="AC72" s="9">
        <f t="shared" ref="AC72:AH72" si="164">E72-(3*W72)</f>
        <v>-9.1080943143854469</v>
      </c>
      <c r="AD72" s="9">
        <f t="shared" si="164"/>
        <v>-9.6711110680537402</v>
      </c>
      <c r="AE72" s="9">
        <f t="shared" si="164"/>
        <v>-9.7605006401710614</v>
      </c>
      <c r="AF72" s="9">
        <f t="shared" si="164"/>
        <v>-10.734199267544545</v>
      </c>
      <c r="AG72" s="9">
        <f t="shared" si="164"/>
        <v>-18.069337784788956</v>
      </c>
      <c r="AH72" s="9">
        <f t="shared" si="164"/>
        <v>-53.198537359741387</v>
      </c>
      <c r="AI72" s="9">
        <f t="shared" ref="AI72:AN72" si="165">E72+(3*W72)</f>
        <v>1.0759148273754464</v>
      </c>
      <c r="AJ72" s="9">
        <f t="shared" si="165"/>
        <v>47.801760631853739</v>
      </c>
      <c r="AK72" s="9">
        <f t="shared" si="165"/>
        <v>34.088730306971065</v>
      </c>
      <c r="AL72" s="9">
        <f t="shared" si="165"/>
        <v>-0.37798021945545734</v>
      </c>
      <c r="AM72" s="9">
        <f t="shared" si="165"/>
        <v>81.156207814888958</v>
      </c>
      <c r="AN72" s="9">
        <f t="shared" si="165"/>
        <v>71.034700256641386</v>
      </c>
      <c r="AO72" s="60">
        <f>AVERAGE('bcc-csm-1'!$E71,'bcc-csm1-1-m'!$E71,'BNU-ESM'!$E71,CanESM2!$E71,CCSM4!$E71,'CNRM-CM5'!$E71,'CSIRO-Mk3-6-0'!$E71,'GFDL-ESM2M'!$E71,'GFDL-ESM2G'!$E71,'HadGEM2-ES'!$E71,'HadGEM2-CC'!$E71,inmcm4!$E71,'IPSL-CM5A-LR'!$E71,'IPSL-CM5A-MR'!$E71,'IPSL-MC5B-LR'!$E71,MIROC5!$E71,'MIROC-ESM'!$E71,'MIROC-ESM-CHEM'!$E71,'MRI-CGCM3'!$E71,'NorESM1-M'!$E71)</f>
        <v>23.743589744499996</v>
      </c>
      <c r="AP72" s="61">
        <f>AVERAGE('bcc-csm-1'!$F71,'bcc-csm1-1-m'!$F71,'BNU-ESM'!$F71,CanESM2!$F71,CCSM4!$F71,'CNRM-CM5'!$F71,'CSIRO-Mk3-6-0'!$F71,'GFDL-ESM2M'!$F71,'GFDL-ESM2G'!$F71,'HadGEM2-ES'!$F71,'HadGEM2-CC'!$F71,inmcm4!$F71,'IPSL-CM5A-LR'!$F71,'IPSL-CM5A-MR'!$F71,'IPSL-MC5B-LR'!$F71,MIROC5!$F71,'MIROC-ESM'!$F71,'MIROC-ESM-CHEM'!$F71,'MRI-CGCM3'!$F71,'NorESM1-M'!$F71)</f>
        <v>36.119745664999996</v>
      </c>
      <c r="AQ72" s="9">
        <f>AVERAGE('bcc-csm-1'!$G71,'bcc-csm1-1-m'!$G71,'BNU-ESM'!$G71,CanESM2!$G71,CCSM4!$G71,'CNRM-CM5'!$G71,'CSIRO-Mk3-6-0'!$G71,'GFDL-ESM2M'!$G71,'GFDL-ESM2G'!$G71,'HadGEM2-ES'!$G71,'HadGEM2-CC'!$G71,inmcm4!$G71,'IPSL-CM5A-LR'!$G71,'IPSL-CM5A-MR'!$G71,'IPSL-MC5B-LR'!$G71,MIROC5!$G71,'MIROC-ESM'!$G71,'MIROC-ESM-CHEM'!$G71,'MRI-CGCM3'!$G71,'NorESM1-M'!$G71)</f>
        <v>170.83527569999998</v>
      </c>
      <c r="AR72" s="57">
        <f t="shared" si="152"/>
        <v>-0.16914416845646915</v>
      </c>
      <c r="AS72" s="54">
        <f t="shared" si="153"/>
        <v>0.52783662871619508</v>
      </c>
      <c r="AT72" s="54">
        <f t="shared" si="154"/>
        <v>7.1203765051201323E-2</v>
      </c>
      <c r="AU72" s="57">
        <f t="shared" si="155"/>
        <v>-0.2340037796848736</v>
      </c>
      <c r="AV72" s="54">
        <f t="shared" si="156"/>
        <v>0.87330169230996446</v>
      </c>
      <c r="AW72" s="58">
        <f t="shared" si="157"/>
        <v>5.2202810057279066E-2</v>
      </c>
    </row>
    <row r="73" spans="1:49" ht="12.5" x14ac:dyDescent="0.25">
      <c r="A73" s="6" t="str">
        <f>IF(AND(B73='bcc-csm-1'!C72, B73='bcc-csm1-1-m'!C72,B73='BNU-ESM'!C72, B73=CanESM2!C72, B73=CCSM4!C72, B73='CNRM-CM5'!C72, B73='CSIRO-Mk3-6-0'!C72, B73='GFDL-ESM2M'!C72, B73='GFDL-ESM2G'!C72, B73='HadGEM2-ES'!C72, B73='HadGEM2-CC'!C72, B73=inmcm4!C72, B73='IPSL-CM5A-LR'!C72, B73='IPSL-CM5A-MR'!C72, B73='IPSL-MC5B-LR'!C72, B73=MIROC5!C72, B73='MIROC-ESM'!C72, B73='MIROC-ESM-CHEM'!C72, B73='MRI-CGCM3'!C72, B73='NorESM1-M'!C72), "Yes", "No")</f>
        <v>Yes</v>
      </c>
      <c r="B73" s="6">
        <v>20137</v>
      </c>
      <c r="C73" s="6" t="s">
        <v>146</v>
      </c>
      <c r="D73" s="7" t="s">
        <v>183</v>
      </c>
      <c r="E73" s="9">
        <f>AVERAGE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-4.1996153846199995</v>
      </c>
      <c r="F73" s="9">
        <f>AVERAGE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14.205326396045001</v>
      </c>
      <c r="G73" s="20">
        <f>AVERAGE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10.176512685739997</v>
      </c>
      <c r="H73" s="9">
        <f>AVERAGE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-5.9246153846000009</v>
      </c>
      <c r="I73" s="9">
        <f>AVERAGE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24.221302565499997</v>
      </c>
      <c r="J73" s="20">
        <f>AVERAGE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7.3013074001999998</v>
      </c>
      <c r="K73" s="9">
        <f>MIN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-7.1358974359999996</v>
      </c>
      <c r="L73" s="9">
        <f>MIN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-0.50311059709999995</v>
      </c>
      <c r="M73" s="9">
        <f>MIN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-15.52101008</v>
      </c>
      <c r="N73" s="9">
        <f>MIN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-9.4358974359999994</v>
      </c>
      <c r="O73" s="9">
        <f>MIN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3.4590612529999998</v>
      </c>
      <c r="P73" s="9">
        <f>MIN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-32.736818280000001</v>
      </c>
      <c r="Q73" s="9">
        <f>MAX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-0.45641025639999999</v>
      </c>
      <c r="R73" s="9">
        <f>MAX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30.508007899999999</v>
      </c>
      <c r="S73" s="9">
        <f>MAX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39.499715090000002</v>
      </c>
      <c r="T73" s="9">
        <f>MAX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-1.8423076920000001</v>
      </c>
      <c r="U73" s="9">
        <f>MAX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56.968463579999998</v>
      </c>
      <c r="V73" s="9">
        <f>MAX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46.360768499999999</v>
      </c>
      <c r="W73" s="9">
        <f>STDEV('bcc-csm-1'!$H72,'bcc-csm1-1-m'!$H72,'BNU-ESM'!$H72,CanESM2!$H72,CCSM4!$H72,'CNRM-CM5'!$H72,'CSIRO-Mk3-6-0'!$H72,'GFDL-ESM2M'!$H72,'GFDL-ESM2G'!$H72,'HadGEM2-ES'!$H72,'HadGEM2-CC'!$H72,inmcm4!$H72,'IPSL-CM5A-LR'!$H72,'IPSL-CM5A-MR'!$H72,'IPSL-MC5B-LR'!$H72,MIROC5!$H72,'MIROC-ESM'!$H72,'MIROC-ESM-CHEM'!$H72,'MRI-CGCM3'!$H72,'NorESM1-M'!$H72)</f>
        <v>1.9609896695496585</v>
      </c>
      <c r="X73" s="9">
        <f>STDEV('bcc-csm-1'!$I72,'bcc-csm1-1-m'!$I72,'BNU-ESM'!$I72,CanESM2!$I72,CCSM4!$I72,'CNRM-CM5'!$I72,'CSIRO-Mk3-6-0'!$I72,'GFDL-ESM2M'!$I72,'GFDL-ESM2G'!$I72,'HadGEM2-ES'!$I72,'HadGEM2-CC'!$I72,inmcm4!$I72,'IPSL-CM5A-LR'!$I72,'IPSL-CM5A-MR'!$I72,'IPSL-MC5B-LR'!$I72,MIROC5!$I72,'MIROC-ESM'!$I72,'MIROC-ESM-CHEM'!$I72,'MRI-CGCM3'!$I72,'NorESM1-M'!$I72)</f>
        <v>7.9324662147121234</v>
      </c>
      <c r="Y73" s="9">
        <f>STDEV('bcc-csm-1'!$J72,'bcc-csm1-1-m'!$J72,'BNU-ESM'!$J72,CanESM2!$J72,CCSM4!$J72,'CNRM-CM5'!$J72,'CSIRO-Mk3-6-0'!$J72,'GFDL-ESM2M'!$J72,'GFDL-ESM2G'!$J72,'HadGEM2-ES'!$J72,'HadGEM2-CC'!$J72,inmcm4!$J72,'IPSL-CM5A-LR'!$J72,'IPSL-CM5A-MR'!$J72,'IPSL-MC5B-LR'!$J72,MIROC5!$J72,'MIROC-ESM'!$J72,'MIROC-ESM-CHEM'!$J72,'MRI-CGCM3'!$J72,'NorESM1-M'!$J72)</f>
        <v>13.697301048060256</v>
      </c>
      <c r="Z73" s="9">
        <f>STDEV('bcc-csm-1'!$K72,'bcc-csm1-1-m'!$K72,'BNU-ESM'!$K72,CanESM2!$K72,CCSM4!$K72,'CNRM-CM5'!$K72,'CSIRO-Mk3-6-0'!$K72,'GFDL-ESM2M'!$K72,'GFDL-ESM2G'!$K72,'HadGEM2-ES'!$K72,'HadGEM2-CC'!$K72,inmcm4!$K72,'IPSL-CM5A-LR'!$K72,'IPSL-CM5A-MR'!$K72,'IPSL-MC5B-LR'!$K72,MIROC5!$K72,'MIROC-ESM'!$K72,'MIROC-ESM-CHEM'!$K72,'MRI-CGCM3'!$K72,'NorESM1-M'!$K72)</f>
        <v>2.145724663209728</v>
      </c>
      <c r="AA73" s="9">
        <f>STDEV('bcc-csm-1'!$L72,'bcc-csm1-1-m'!$L72,'BNU-ESM'!$L72,CanESM2!$L72,CCSM4!$L72,'CNRM-CM5'!$L72,'CSIRO-Mk3-6-0'!$L72,'GFDL-ESM2M'!$L72,'GFDL-ESM2G'!$L72,'HadGEM2-ES'!$L72,'HadGEM2-CC'!$L72,inmcm4!$L72,'IPSL-CM5A-LR'!$L72,'IPSL-CM5A-MR'!$L72,'IPSL-MC5B-LR'!$L72,MIROC5!$L72,'MIROC-ESM'!$L72,'MIROC-ESM-CHEM'!$L72,'MRI-CGCM3'!$L72,'NorESM1-M'!$L72)</f>
        <v>13.989371230947571</v>
      </c>
      <c r="AB73" s="9">
        <f>STDEV('bcc-csm-1'!$M72,'bcc-csm1-1-m'!$M72,'BNU-ESM'!$M72,CanESM2!$M72,CCSM4!$M72,'CNRM-CM5'!$M72,'CSIRO-Mk3-6-0'!$M72,'GFDL-ESM2M'!$M72,'GFDL-ESM2G'!$M72,'HadGEM2-ES'!$M72,'HadGEM2-CC'!$M72,inmcm4!$M72,'IPSL-CM5A-LR'!$M72,'IPSL-CM5A-MR'!$M72,'IPSL-MC5B-LR'!$M72,MIROC5!$M72,'MIROC-ESM'!$M72,'MIROC-ESM-CHEM'!$M72,'MRI-CGCM3'!$M72,'NorESM1-M'!$M72)</f>
        <v>22.05490784351527</v>
      </c>
      <c r="AC73" s="9">
        <f t="shared" ref="AC73:AH73" si="166">E73-(3*W73)</f>
        <v>-10.082584393268975</v>
      </c>
      <c r="AD73" s="9">
        <f t="shared" si="166"/>
        <v>-9.5920722480913714</v>
      </c>
      <c r="AE73" s="9">
        <f t="shared" si="166"/>
        <v>-30.915390458440772</v>
      </c>
      <c r="AF73" s="9">
        <f t="shared" si="166"/>
        <v>-12.361789374229184</v>
      </c>
      <c r="AG73" s="9">
        <f t="shared" si="166"/>
        <v>-17.746811127342717</v>
      </c>
      <c r="AH73" s="9">
        <f t="shared" si="166"/>
        <v>-58.863416130345811</v>
      </c>
      <c r="AI73" s="9">
        <f t="shared" ref="AI73:AN73" si="167">E73+(3*W73)</f>
        <v>1.6833536240289764</v>
      </c>
      <c r="AJ73" s="9">
        <f t="shared" si="167"/>
        <v>38.002725040181375</v>
      </c>
      <c r="AK73" s="9">
        <f t="shared" si="167"/>
        <v>51.26841582992077</v>
      </c>
      <c r="AL73" s="9">
        <f t="shared" si="167"/>
        <v>0.5125586050291826</v>
      </c>
      <c r="AM73" s="9">
        <f t="shared" si="167"/>
        <v>66.189416258342703</v>
      </c>
      <c r="AN73" s="9">
        <f t="shared" si="167"/>
        <v>73.466030930745816</v>
      </c>
      <c r="AO73" s="60">
        <f>AVERAGE('bcc-csm-1'!$E72,'bcc-csm1-1-m'!$E72,'BNU-ESM'!$E72,CanESM2!$E72,CCSM4!$E72,'CNRM-CM5'!$E72,'CSIRO-Mk3-6-0'!$E72,'GFDL-ESM2M'!$E72,'GFDL-ESM2G'!$E72,'HadGEM2-ES'!$E72,'HadGEM2-CC'!$E72,inmcm4!$E72,'IPSL-CM5A-LR'!$E72,'IPSL-CM5A-MR'!$E72,'IPSL-MC5B-LR'!$E72,MIROC5!$E72,'MIROC-ESM'!$E72,'MIROC-ESM-CHEM'!$E72,'MRI-CGCM3'!$E72,'NorESM1-M'!$E72)</f>
        <v>28.434615385000001</v>
      </c>
      <c r="AP73" s="61">
        <f>AVERAGE('bcc-csm-1'!$F72,'bcc-csm1-1-m'!$F72,'BNU-ESM'!$F72,CanESM2!$F72,CCSM4!$F72,'CNRM-CM5'!$F72,'CSIRO-Mk3-6-0'!$F72,'GFDL-ESM2M'!$F72,'GFDL-ESM2G'!$F72,'HadGEM2-ES'!$F72,'HadGEM2-CC'!$F72,inmcm4!$F72,'IPSL-CM5A-LR'!$F72,'IPSL-CM5A-MR'!$F72,'IPSL-MC5B-LR'!$F72,MIROC5!$F72,'MIROC-ESM'!$F72,'MIROC-ESM-CHEM'!$F72,'MRI-CGCM3'!$F72,'NorESM1-M'!$F72)</f>
        <v>23.364757848000004</v>
      </c>
      <c r="AQ73" s="9">
        <f>AVERAGE('bcc-csm-1'!$G72,'bcc-csm1-1-m'!$G72,'BNU-ESM'!$G72,CanESM2!$G72,CCSM4!$G72,'CNRM-CM5'!$G72,'CSIRO-Mk3-6-0'!$G72,'GFDL-ESM2M'!$G72,'GFDL-ESM2G'!$G72,'HadGEM2-ES'!$G72,'HadGEM2-CC'!$G72,inmcm4!$G72,'IPSL-CM5A-LR'!$G72,'IPSL-CM5A-MR'!$G72,'IPSL-MC5B-LR'!$G72,MIROC5!$G72,'MIROC-ESM'!$G72,'MIROC-ESM-CHEM'!$G72,'MRI-CGCM3'!$G72,'NorESM1-M'!$G72)</f>
        <v>194.82788913000002</v>
      </c>
      <c r="AR73" s="57">
        <f t="shared" si="152"/>
        <v>-0.1476937643698675</v>
      </c>
      <c r="AS73" s="54">
        <f t="shared" si="153"/>
        <v>0.60798089534923039</v>
      </c>
      <c r="AT73" s="54">
        <f t="shared" si="154"/>
        <v>5.2233346730711949E-2</v>
      </c>
      <c r="AU73" s="57">
        <f t="shared" si="155"/>
        <v>-0.2083592587549255</v>
      </c>
      <c r="AV73" s="54">
        <f t="shared" si="156"/>
        <v>1.036659687340749</v>
      </c>
      <c r="AW73" s="58">
        <f t="shared" si="157"/>
        <v>3.7475678830191303E-2</v>
      </c>
    </row>
    <row r="74" spans="1:49" ht="12.5" x14ac:dyDescent="0.25">
      <c r="A74" s="6" t="str">
        <f>IF(AND(B74='bcc-csm-1'!C73, B74='bcc-csm1-1-m'!C73,B74='BNU-ESM'!C73, B74=CanESM2!C73, B74=CCSM4!C73, B74='CNRM-CM5'!C73, B74='CSIRO-Mk3-6-0'!C73, B74='GFDL-ESM2M'!C73, B74='GFDL-ESM2G'!C73, B74='HadGEM2-ES'!C73, B74='HadGEM2-CC'!C73, B74=inmcm4!C73, B74='IPSL-CM5A-LR'!C73, B74='IPSL-CM5A-MR'!C73, B74='IPSL-MC5B-LR'!C73, B74=MIROC5!C73, B74='MIROC-ESM'!C73, B74='MIROC-ESM-CHEM'!C73, B74='MRI-CGCM3'!C73, B74='NorESM1-M'!C73), "Yes", "No")</f>
        <v>Yes</v>
      </c>
      <c r="B74" s="6">
        <v>20139</v>
      </c>
      <c r="C74" s="6" t="s">
        <v>147</v>
      </c>
      <c r="D74" s="7" t="s">
        <v>183</v>
      </c>
      <c r="E74" s="9">
        <f>AVERAGE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-3.1960256410149999</v>
      </c>
      <c r="F74" s="9">
        <f>AVERAGE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12.663619364799999</v>
      </c>
      <c r="G74" s="20">
        <f>AVERAGE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11.642742698620003</v>
      </c>
      <c r="H74" s="9">
        <f>AVERAGE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-4.1985256410200007</v>
      </c>
      <c r="I74" s="9">
        <f>AVERAGE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21.927845738200002</v>
      </c>
      <c r="J74" s="20">
        <f>AVERAGE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19.444045677360005</v>
      </c>
      <c r="K74" s="9">
        <f>MIN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-5.6641025640000002</v>
      </c>
      <c r="L74" s="9">
        <f>MIN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-2.1852294360000002</v>
      </c>
      <c r="M74" s="9">
        <f>MIN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-21.759757830000002</v>
      </c>
      <c r="N74" s="9">
        <f>MIN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-7.538461538</v>
      </c>
      <c r="O74" s="9">
        <f>MIN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1.823745894</v>
      </c>
      <c r="P74" s="9">
        <f>MIN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-23.400628959999999</v>
      </c>
      <c r="Q74" s="9">
        <f>MAX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-0.31794871790000001</v>
      </c>
      <c r="R74" s="9">
        <f>MAX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32.196306700000001</v>
      </c>
      <c r="S74" s="9">
        <f>MAX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54.489004180000002</v>
      </c>
      <c r="T74" s="9">
        <f>MAX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-0.81538461539999996</v>
      </c>
      <c r="U74" s="9">
        <f>MAX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55.775237099999998</v>
      </c>
      <c r="V74" s="9">
        <f>MAX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64.055108149999995</v>
      </c>
      <c r="W74" s="9">
        <f>STDEV('bcc-csm-1'!$H73,'bcc-csm1-1-m'!$H73,'BNU-ESM'!$H73,CanESM2!$H73,CCSM4!$H73,'CNRM-CM5'!$H73,'CSIRO-Mk3-6-0'!$H73,'GFDL-ESM2M'!$H73,'GFDL-ESM2G'!$H73,'HadGEM2-ES'!$H73,'HadGEM2-CC'!$H73,inmcm4!$H73,'IPSL-CM5A-LR'!$H73,'IPSL-CM5A-MR'!$H73,'IPSL-MC5B-LR'!$H73,MIROC5!$H73,'MIROC-ESM'!$H73,'MIROC-ESM-CHEM'!$H73,'MRI-CGCM3'!$H73,'NorESM1-M'!$H73)</f>
        <v>1.4610284463991465</v>
      </c>
      <c r="X74" s="9">
        <f>STDEV('bcc-csm-1'!$I73,'bcc-csm1-1-m'!$I73,'BNU-ESM'!$I73,CanESM2!$I73,CCSM4!$I73,'CNRM-CM5'!$I73,'CSIRO-Mk3-6-0'!$I73,'GFDL-ESM2M'!$I73,'GFDL-ESM2G'!$I73,'HadGEM2-ES'!$I73,'HadGEM2-CC'!$I73,inmcm4!$I73,'IPSL-CM5A-LR'!$I73,'IPSL-CM5A-MR'!$I73,'IPSL-MC5B-LR'!$I73,MIROC5!$I73,'MIROC-ESM'!$I73,'MIROC-ESM-CHEM'!$I73,'MRI-CGCM3'!$I73,'NorESM1-M'!$I73)</f>
        <v>10.115039920290981</v>
      </c>
      <c r="Y74" s="9">
        <f>STDEV('bcc-csm-1'!$J73,'bcc-csm1-1-m'!$J73,'BNU-ESM'!$J73,CanESM2!$J73,CCSM4!$J73,'CNRM-CM5'!$J73,'CSIRO-Mk3-6-0'!$J73,'GFDL-ESM2M'!$J73,'GFDL-ESM2G'!$J73,'HadGEM2-ES'!$J73,'HadGEM2-CC'!$J73,inmcm4!$J73,'IPSL-CM5A-LR'!$J73,'IPSL-CM5A-MR'!$J73,'IPSL-MC5B-LR'!$J73,MIROC5!$J73,'MIROC-ESM'!$J73,'MIROC-ESM-CHEM'!$J73,'MRI-CGCM3'!$J73,'NorESM1-M'!$J73)</f>
        <v>18.146281286725742</v>
      </c>
      <c r="Z74" s="9">
        <f>STDEV('bcc-csm-1'!$K73,'bcc-csm1-1-m'!$K73,'BNU-ESM'!$K73,CanESM2!$K73,CCSM4!$K73,'CNRM-CM5'!$K73,'CSIRO-Mk3-6-0'!$K73,'GFDL-ESM2M'!$K73,'GFDL-ESM2G'!$K73,'HadGEM2-ES'!$K73,'HadGEM2-CC'!$K73,inmcm4!$K73,'IPSL-CM5A-LR'!$K73,'IPSL-CM5A-MR'!$K73,'IPSL-MC5B-LR'!$K73,MIROC5!$K73,'MIROC-ESM'!$K73,'MIROC-ESM-CHEM'!$K73,'MRI-CGCM3'!$K73,'NorESM1-M'!$K73)</f>
        <v>1.8118368408883438</v>
      </c>
      <c r="AA74" s="9">
        <f>STDEV('bcc-csm-1'!$L73,'bcc-csm1-1-m'!$L73,'BNU-ESM'!$L73,CanESM2!$L73,CCSM4!$L73,'CNRM-CM5'!$L73,'CSIRO-Mk3-6-0'!$L73,'GFDL-ESM2M'!$L73,'GFDL-ESM2G'!$L73,'HadGEM2-ES'!$L73,'HadGEM2-CC'!$L73,inmcm4!$L73,'IPSL-CM5A-LR'!$L73,'IPSL-CM5A-MR'!$L73,'IPSL-MC5B-LR'!$L73,MIROC5!$L73,'MIROC-ESM'!$L73,'MIROC-ESM-CHEM'!$L73,'MRI-CGCM3'!$L73,'NorESM1-M'!$L73)</f>
        <v>15.304158281338026</v>
      </c>
      <c r="AB74" s="9">
        <f>STDEV('bcc-csm-1'!$M73,'bcc-csm1-1-m'!$M73,'BNU-ESM'!$M73,CanESM2!$M73,CCSM4!$M73,'CNRM-CM5'!$M73,'CSIRO-Mk3-6-0'!$M73,'GFDL-ESM2M'!$M73,'GFDL-ESM2G'!$M73,'HadGEM2-ES'!$M73,'HadGEM2-CC'!$M73,inmcm4!$M73,'IPSL-CM5A-LR'!$M73,'IPSL-CM5A-MR'!$M73,'IPSL-MC5B-LR'!$M73,MIROC5!$M73,'MIROC-ESM'!$M73,'MIROC-ESM-CHEM'!$M73,'MRI-CGCM3'!$M73,'NorESM1-M'!$M73)</f>
        <v>27.775655216511467</v>
      </c>
      <c r="AC74" s="9">
        <f t="shared" ref="AC74:AH74" si="168">E74-(3*W74)</f>
        <v>-7.5791109802124392</v>
      </c>
      <c r="AD74" s="9">
        <f t="shared" si="168"/>
        <v>-17.681500396072941</v>
      </c>
      <c r="AE74" s="9">
        <f t="shared" si="168"/>
        <v>-42.796101161557225</v>
      </c>
      <c r="AF74" s="9">
        <f t="shared" si="168"/>
        <v>-9.6340361636850318</v>
      </c>
      <c r="AG74" s="9">
        <f t="shared" si="168"/>
        <v>-23.984629105814076</v>
      </c>
      <c r="AH74" s="9">
        <f t="shared" si="168"/>
        <v>-63.882919972174392</v>
      </c>
      <c r="AI74" s="9">
        <f t="shared" ref="AI74:AN74" si="169">E74+(3*W74)</f>
        <v>1.1870596981824395</v>
      </c>
      <c r="AJ74" s="9">
        <f t="shared" si="169"/>
        <v>43.008739125672939</v>
      </c>
      <c r="AK74" s="9">
        <f t="shared" si="169"/>
        <v>66.081586558797227</v>
      </c>
      <c r="AL74" s="9">
        <f t="shared" si="169"/>
        <v>1.2369848816450313</v>
      </c>
      <c r="AM74" s="9">
        <f t="shared" si="169"/>
        <v>67.840320582214076</v>
      </c>
      <c r="AN74" s="9">
        <f t="shared" si="169"/>
        <v>102.77101132689441</v>
      </c>
      <c r="AO74" s="60">
        <f>AVERAGE('bcc-csm-1'!$E73,'bcc-csm1-1-m'!$E73,'BNU-ESM'!$E73,CanESM2!$E73,CCSM4!$E73,'CNRM-CM5'!$E73,'CSIRO-Mk3-6-0'!$E73,'GFDL-ESM2M'!$E73,'GFDL-ESM2G'!$E73,'HadGEM2-ES'!$E73,'HadGEM2-CC'!$E73,inmcm4!$E73,'IPSL-CM5A-LR'!$E73,'IPSL-CM5A-MR'!$E73,'IPSL-MC5B-LR'!$E73,MIROC5!$E73,'MIROC-ESM'!$E73,'MIROC-ESM-CHEM'!$E73,'MRI-CGCM3'!$E73,'NorESM1-M'!$E73)</f>
        <v>15.091025642</v>
      </c>
      <c r="AP74" s="61">
        <f>AVERAGE('bcc-csm-1'!$F73,'bcc-csm1-1-m'!$F73,'BNU-ESM'!$F73,CanESM2!$F73,CCSM4!$F73,'CNRM-CM5'!$F73,'CSIRO-Mk3-6-0'!$F73,'GFDL-ESM2M'!$F73,'GFDL-ESM2G'!$F73,'HadGEM2-ES'!$F73,'HadGEM2-CC'!$F73,inmcm4!$F73,'IPSL-CM5A-LR'!$F73,'IPSL-CM5A-MR'!$F73,'IPSL-MC5B-LR'!$F73,MIROC5!$F73,'MIROC-ESM'!$F73,'MIROC-ESM-CHEM'!$F73,'MRI-CGCM3'!$F73,'NorESM1-M'!$F73)</f>
        <v>14.8204933748</v>
      </c>
      <c r="AQ74" s="9">
        <f>AVERAGE('bcc-csm-1'!$G73,'bcc-csm1-1-m'!$G73,'BNU-ESM'!$G73,CanESM2!$G73,CCSM4!$G73,'CNRM-CM5'!$G73,'CSIRO-Mk3-6-0'!$G73,'GFDL-ESM2M'!$G73,'GFDL-ESM2G'!$G73,'HadGEM2-ES'!$G73,'HadGEM2-CC'!$G73,inmcm4!$G73,'IPSL-CM5A-LR'!$G73,'IPSL-CM5A-MR'!$G73,'IPSL-MC5B-LR'!$G73,MIROC5!$G73,'MIROC-ESM'!$G73,'MIROC-ESM-CHEM'!$G73,'MRI-CGCM3'!$G73,'NorESM1-M'!$G73)</f>
        <v>296.48141679499997</v>
      </c>
      <c r="AR74" s="57">
        <f t="shared" si="152"/>
        <v>-0.21178319597576625</v>
      </c>
      <c r="AS74" s="54">
        <f t="shared" si="153"/>
        <v>0.85446678761265549</v>
      </c>
      <c r="AT74" s="54">
        <f t="shared" si="154"/>
        <v>3.9269721605082242E-2</v>
      </c>
      <c r="AU74" s="57">
        <f t="shared" si="155"/>
        <v>-0.27821340580954534</v>
      </c>
      <c r="AV74" s="54">
        <f t="shared" si="156"/>
        <v>1.4795624668936445</v>
      </c>
      <c r="AW74" s="58">
        <f t="shared" si="157"/>
        <v>6.5582679304330413E-2</v>
      </c>
    </row>
    <row r="75" spans="1:49" ht="12.5" x14ac:dyDescent="0.25">
      <c r="A75" s="6" t="str">
        <f>IF(AND(B75='bcc-csm-1'!C74, B75='bcc-csm1-1-m'!C74,B75='BNU-ESM'!C74, B75=CanESM2!C74, B75=CCSM4!C74, B75='CNRM-CM5'!C74, B75='CSIRO-Mk3-6-0'!C74, B75='GFDL-ESM2M'!C74, B75='GFDL-ESM2G'!C74, B75='HadGEM2-ES'!C74, B75='HadGEM2-CC'!C74, B75=inmcm4!C74, B75='IPSL-CM5A-LR'!C74, B75='IPSL-CM5A-MR'!C74, B75='IPSL-MC5B-LR'!C74, B75=MIROC5!C74, B75='MIROC-ESM'!C74, B75='MIROC-ESM-CHEM'!C74, B75='MRI-CGCM3'!C74, B75='NorESM1-M'!C74), "Yes", "No")</f>
        <v>Yes</v>
      </c>
      <c r="B75" s="6">
        <v>20141</v>
      </c>
      <c r="C75" s="6" t="s">
        <v>148</v>
      </c>
      <c r="D75" s="7" t="s">
        <v>183</v>
      </c>
      <c r="E75" s="9">
        <f>AVERAGE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-3.905833333314999</v>
      </c>
      <c r="F75" s="9">
        <f>AVERAGE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16.875336298779999</v>
      </c>
      <c r="G75" s="20">
        <f>AVERAGE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9.5035097916149986</v>
      </c>
      <c r="H75" s="9">
        <f>AVERAGE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-5.4008333332999987</v>
      </c>
      <c r="I75" s="9">
        <f>AVERAGE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27.359130013999998</v>
      </c>
      <c r="J75" s="20">
        <f>AVERAGE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9.9873219297499993</v>
      </c>
      <c r="K75" s="9">
        <f>MIN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-7.480769231</v>
      </c>
      <c r="L75" s="9">
        <f>MIN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0.51760510660000003</v>
      </c>
      <c r="M75" s="9">
        <f>MIN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-22.004053299999999</v>
      </c>
      <c r="N75" s="9">
        <f>MIN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-9.7858974360000008</v>
      </c>
      <c r="O75" s="9">
        <f>MIN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2.66294684</v>
      </c>
      <c r="P75" s="9">
        <f>MIN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-27.821997400000001</v>
      </c>
      <c r="Q75" s="9">
        <f>MAX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0.28461538460000002</v>
      </c>
      <c r="R75" s="9">
        <f>MAX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33.294115669999996</v>
      </c>
      <c r="S75" s="9">
        <f>MAX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35.949703360000001</v>
      </c>
      <c r="T75" s="9">
        <f>MAX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-1.6576923079999999</v>
      </c>
      <c r="U75" s="9">
        <f>MAX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64.58220378</v>
      </c>
      <c r="V75" s="9">
        <f>MAX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47.858669450000001</v>
      </c>
      <c r="W75" s="9">
        <f>STDEV('bcc-csm-1'!$H74,'bcc-csm1-1-m'!$H74,'BNU-ESM'!$H74,CanESM2!$H74,CCSM4!$H74,'CNRM-CM5'!$H74,'CSIRO-Mk3-6-0'!$H74,'GFDL-ESM2M'!$H74,'GFDL-ESM2G'!$H74,'HadGEM2-ES'!$H74,'HadGEM2-CC'!$H74,inmcm4!$H74,'IPSL-CM5A-LR'!$H74,'IPSL-CM5A-MR'!$H74,'IPSL-MC5B-LR'!$H74,MIROC5!$H74,'MIROC-ESM'!$H74,'MIROC-ESM-CHEM'!$H74,'MRI-CGCM3'!$H74,'NorESM1-M'!$H74)</f>
        <v>1.9046452507242579</v>
      </c>
      <c r="X75" s="9">
        <f>STDEV('bcc-csm-1'!$I74,'bcc-csm1-1-m'!$I74,'BNU-ESM'!$I74,CanESM2!$I74,CCSM4!$I74,'CNRM-CM5'!$I74,'CSIRO-Mk3-6-0'!$I74,'GFDL-ESM2M'!$I74,'GFDL-ESM2G'!$I74,'HadGEM2-ES'!$I74,'HadGEM2-CC'!$I74,inmcm4!$I74,'IPSL-CM5A-LR'!$I74,'IPSL-CM5A-MR'!$I74,'IPSL-MC5B-LR'!$I74,MIROC5!$I74,'MIROC-ESM'!$I74,'MIROC-ESM-CHEM'!$I74,'MRI-CGCM3'!$I74,'NorESM1-M'!$I74)</f>
        <v>9.812920986443963</v>
      </c>
      <c r="Y75" s="9">
        <f>STDEV('bcc-csm-1'!$J74,'bcc-csm1-1-m'!$J74,'BNU-ESM'!$J74,CanESM2!$J74,CCSM4!$J74,'CNRM-CM5'!$J74,'CSIRO-Mk3-6-0'!$J74,'GFDL-ESM2M'!$J74,'GFDL-ESM2G'!$J74,'HadGEM2-ES'!$J74,'HadGEM2-CC'!$J74,inmcm4!$J74,'IPSL-CM5A-LR'!$J74,'IPSL-CM5A-MR'!$J74,'IPSL-MC5B-LR'!$J74,MIROC5!$J74,'MIROC-ESM'!$J74,'MIROC-ESM-CHEM'!$J74,'MRI-CGCM3'!$J74,'NorESM1-M'!$J74)</f>
        <v>14.130029533489228</v>
      </c>
      <c r="Z75" s="9">
        <f>STDEV('bcc-csm-1'!$K74,'bcc-csm1-1-m'!$K74,'BNU-ESM'!$K74,CanESM2!$K74,CCSM4!$K74,'CNRM-CM5'!$K74,'CSIRO-Mk3-6-0'!$K74,'GFDL-ESM2M'!$K74,'GFDL-ESM2G'!$K74,'HadGEM2-ES'!$K74,'HadGEM2-CC'!$K74,inmcm4!$K74,'IPSL-CM5A-LR'!$K74,'IPSL-CM5A-MR'!$K74,'IPSL-MC5B-LR'!$K74,MIROC5!$K74,'MIROC-ESM'!$K74,'MIROC-ESM-CHEM'!$K74,'MRI-CGCM3'!$K74,'NorESM1-M'!$K74)</f>
        <v>1.9893854924578336</v>
      </c>
      <c r="AA75" s="9">
        <f>STDEV('bcc-csm-1'!$L74,'bcc-csm1-1-m'!$L74,'BNU-ESM'!$L74,CanESM2!$L74,CCSM4!$L74,'CNRM-CM5'!$L74,'CSIRO-Mk3-6-0'!$L74,'GFDL-ESM2M'!$L74,'GFDL-ESM2G'!$L74,'HadGEM2-ES'!$L74,'HadGEM2-CC'!$L74,inmcm4!$L74,'IPSL-CM5A-LR'!$L74,'IPSL-CM5A-MR'!$L74,'IPSL-MC5B-LR'!$L74,MIROC5!$L74,'MIROC-ESM'!$L74,'MIROC-ESM-CHEM'!$L74,'MRI-CGCM3'!$L74,'NorESM1-M'!$L74)</f>
        <v>16.372278340196935</v>
      </c>
      <c r="AB75" s="9">
        <f>STDEV('bcc-csm-1'!$M74,'bcc-csm1-1-m'!$M74,'BNU-ESM'!$M74,CanESM2!$M74,CCSM4!$M74,'CNRM-CM5'!$M74,'CSIRO-Mk3-6-0'!$M74,'GFDL-ESM2M'!$M74,'GFDL-ESM2G'!$M74,'HadGEM2-ES'!$M74,'HadGEM2-CC'!$M74,inmcm4!$M74,'IPSL-CM5A-LR'!$M74,'IPSL-CM5A-MR'!$M74,'IPSL-MC5B-LR'!$M74,MIROC5!$M74,'MIROC-ESM'!$M74,'MIROC-ESM-CHEM'!$M74,'MRI-CGCM3'!$M74,'NorESM1-M'!$M74)</f>
        <v>22.458914081618939</v>
      </c>
      <c r="AC75" s="9">
        <f t="shared" ref="AC75:AH75" si="170">E75-(3*W75)</f>
        <v>-9.6197690854877731</v>
      </c>
      <c r="AD75" s="9">
        <f t="shared" si="170"/>
        <v>-12.56342666055189</v>
      </c>
      <c r="AE75" s="9">
        <f t="shared" si="170"/>
        <v>-32.88657880885269</v>
      </c>
      <c r="AF75" s="9">
        <f t="shared" si="170"/>
        <v>-11.368989810673501</v>
      </c>
      <c r="AG75" s="9">
        <f t="shared" si="170"/>
        <v>-21.757705006590808</v>
      </c>
      <c r="AH75" s="9">
        <f t="shared" si="170"/>
        <v>-57.389420315106818</v>
      </c>
      <c r="AI75" s="9">
        <f t="shared" ref="AI75:AN75" si="171">E75+(3*W75)</f>
        <v>1.808102418857775</v>
      </c>
      <c r="AJ75" s="9">
        <f t="shared" si="171"/>
        <v>46.314099258111888</v>
      </c>
      <c r="AK75" s="9">
        <f t="shared" si="171"/>
        <v>51.89359839208268</v>
      </c>
      <c r="AL75" s="9">
        <f t="shared" si="171"/>
        <v>0.56732314407350248</v>
      </c>
      <c r="AM75" s="9">
        <f t="shared" si="171"/>
        <v>76.4759650345908</v>
      </c>
      <c r="AN75" s="9">
        <f t="shared" si="171"/>
        <v>77.36406417460681</v>
      </c>
      <c r="AO75" s="60">
        <f>AVERAGE('bcc-csm-1'!$E74,'bcc-csm1-1-m'!$E74,'BNU-ESM'!$E74,CanESM2!$E74,CCSM4!$E74,'CNRM-CM5'!$E74,'CSIRO-Mk3-6-0'!$E74,'GFDL-ESM2M'!$E74,'GFDL-ESM2G'!$E74,'HadGEM2-ES'!$E74,'HadGEM2-CC'!$E74,inmcm4!$E74,'IPSL-CM5A-LR'!$E74,'IPSL-CM5A-MR'!$E74,'IPSL-MC5B-LR'!$E74,MIROC5!$E74,'MIROC-ESM'!$E74,'MIROC-ESM-CHEM'!$E74,'MRI-CGCM3'!$E74,'NorESM1-M'!$E74)</f>
        <v>24.033333334500004</v>
      </c>
      <c r="AP75" s="61">
        <f>AVERAGE('bcc-csm-1'!$F74,'bcc-csm1-1-m'!$F74,'BNU-ESM'!$F74,CanESM2!$F74,CCSM4!$F74,'CNRM-CM5'!$F74,'CSIRO-Mk3-6-0'!$F74,'GFDL-ESM2M'!$F74,'GFDL-ESM2G'!$F74,'HadGEM2-ES'!$F74,'HadGEM2-CC'!$F74,inmcm4!$F74,'IPSL-CM5A-LR'!$F74,'IPSL-CM5A-MR'!$F74,'IPSL-MC5B-LR'!$F74,MIROC5!$F74,'MIROC-ESM'!$F74,'MIROC-ESM-CHEM'!$F74,'MRI-CGCM3'!$F74,'NorESM1-M'!$F74)</f>
        <v>28.411550345499997</v>
      </c>
      <c r="AQ75" s="9">
        <f>AVERAGE('bcc-csm-1'!$G74,'bcc-csm1-1-m'!$G74,'BNU-ESM'!$G74,CanESM2!$G74,CCSM4!$G74,'CNRM-CM5'!$G74,'CSIRO-Mk3-6-0'!$G74,'GFDL-ESM2M'!$G74,'GFDL-ESM2G'!$G74,'HadGEM2-ES'!$G74,'HadGEM2-CC'!$G74,inmcm4!$G74,'IPSL-CM5A-LR'!$G74,'IPSL-CM5A-MR'!$G74,'IPSL-MC5B-LR'!$G74,MIROC5!$G74,'MIROC-ESM'!$G74,'MIROC-ESM-CHEM'!$G74,'MRI-CGCM3'!$G74,'NorESM1-M'!$G74)</f>
        <v>208.32479760500001</v>
      </c>
      <c r="AR75" s="57">
        <f t="shared" si="152"/>
        <v>-0.16251733702324805</v>
      </c>
      <c r="AS75" s="54">
        <f t="shared" si="153"/>
        <v>0.59396041727982729</v>
      </c>
      <c r="AT75" s="54">
        <f t="shared" si="154"/>
        <v>4.5618716066794844E-2</v>
      </c>
      <c r="AU75" s="57">
        <f t="shared" si="155"/>
        <v>-0.22472260747730186</v>
      </c>
      <c r="AV75" s="54">
        <f t="shared" si="156"/>
        <v>0.96295801113624591</v>
      </c>
      <c r="AW75" s="58">
        <f t="shared" si="157"/>
        <v>4.7941109481775358E-2</v>
      </c>
    </row>
    <row r="76" spans="1:49" ht="12.5" x14ac:dyDescent="0.25">
      <c r="A76" s="6" t="str">
        <f>IF(AND(B76='bcc-csm-1'!C75, B76='bcc-csm1-1-m'!C75,B76='BNU-ESM'!C75, B76=CanESM2!C75, B76=CCSM4!C75, B76='CNRM-CM5'!C75, B76='CSIRO-Mk3-6-0'!C75, B76='GFDL-ESM2M'!C75, B76='GFDL-ESM2G'!C75, B76='HadGEM2-ES'!C75, B76='HadGEM2-CC'!C75, B76=inmcm4!C75, B76='IPSL-CM5A-LR'!C75, B76='IPSL-CM5A-MR'!C75, B76='IPSL-MC5B-LR'!C75, B76=MIROC5!C75, B76='MIROC-ESM'!C75, B76='MIROC-ESM-CHEM'!C75, B76='MRI-CGCM3'!C75, B76='NorESM1-M'!C75), "Yes", "No")</f>
        <v>Yes</v>
      </c>
      <c r="B76" s="6">
        <v>20143</v>
      </c>
      <c r="C76" s="6" t="s">
        <v>149</v>
      </c>
      <c r="D76" s="7" t="s">
        <v>183</v>
      </c>
      <c r="E76" s="9">
        <f>AVERAGE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-3.2968589742850001</v>
      </c>
      <c r="F76" s="9">
        <f>AVERAGE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18.953006982849999</v>
      </c>
      <c r="G76" s="20">
        <f>AVERAGE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11.179762089800002</v>
      </c>
      <c r="H76" s="9">
        <f>AVERAGE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-4.3343589742999997</v>
      </c>
      <c r="I76" s="9">
        <f>AVERAGE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30.837142209450008</v>
      </c>
      <c r="J76" s="20">
        <f>AVERAGE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13.934558616400002</v>
      </c>
      <c r="K76" s="9">
        <f>MIN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-5.6333333330000004</v>
      </c>
      <c r="L76" s="9">
        <f>MIN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1.407387105</v>
      </c>
      <c r="M76" s="9">
        <f>MIN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-18.854186389999999</v>
      </c>
      <c r="N76" s="9">
        <f>MIN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-7.579487179</v>
      </c>
      <c r="O76" s="9">
        <f>MIN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2.0557905519999999</v>
      </c>
      <c r="P76" s="9">
        <f>MIN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-22.756038449999998</v>
      </c>
      <c r="Q76" s="9">
        <f>MAX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-0.61923076919999998</v>
      </c>
      <c r="R76" s="9">
        <f>MAX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38.165687560000002</v>
      </c>
      <c r="S76" s="9">
        <f>MAX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44.463748699999996</v>
      </c>
      <c r="T76" s="9">
        <f>MAX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-1.7564102559999999</v>
      </c>
      <c r="U76" s="9">
        <f>MAX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71.865135960000003</v>
      </c>
      <c r="V76" s="9">
        <f>MAX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60.555831820000002</v>
      </c>
      <c r="W76" s="9">
        <f>STDEV('bcc-csm-1'!$H75,'bcc-csm1-1-m'!$H75,'BNU-ESM'!$H75,CanESM2!$H75,CCSM4!$H75,'CNRM-CM5'!$H75,'CSIRO-Mk3-6-0'!$H75,'GFDL-ESM2M'!$H75,'GFDL-ESM2G'!$H75,'HadGEM2-ES'!$H75,'HadGEM2-CC'!$H75,inmcm4!$H75,'IPSL-CM5A-LR'!$H75,'IPSL-CM5A-MR'!$H75,'IPSL-MC5B-LR'!$H75,MIROC5!$H75,'MIROC-ESM'!$H75,'MIROC-ESM-CHEM'!$H75,'MRI-CGCM3'!$H75,'NorESM1-M'!$H75)</f>
        <v>1.3514797588679581</v>
      </c>
      <c r="X76" s="9">
        <f>STDEV('bcc-csm-1'!$I75,'bcc-csm1-1-m'!$I75,'BNU-ESM'!$I75,CanESM2!$I75,CCSM4!$I75,'CNRM-CM5'!$I75,'CSIRO-Mk3-6-0'!$I75,'GFDL-ESM2M'!$I75,'GFDL-ESM2G'!$I75,'HadGEM2-ES'!$I75,'HadGEM2-CC'!$I75,inmcm4!$I75,'IPSL-CM5A-LR'!$I75,'IPSL-CM5A-MR'!$I75,'IPSL-MC5B-LR'!$I75,MIROC5!$I75,'MIROC-ESM'!$I75,'MIROC-ESM-CHEM'!$I75,'MRI-CGCM3'!$I75,'NorESM1-M'!$I75)</f>
        <v>11.535144730911558</v>
      </c>
      <c r="Y76" s="9">
        <f>STDEV('bcc-csm-1'!$J75,'bcc-csm1-1-m'!$J75,'BNU-ESM'!$J75,CanESM2!$J75,CCSM4!$J75,'CNRM-CM5'!$J75,'CSIRO-Mk3-6-0'!$J75,'GFDL-ESM2M'!$J75,'GFDL-ESM2G'!$J75,'HadGEM2-ES'!$J75,'HadGEM2-CC'!$J75,inmcm4!$J75,'IPSL-CM5A-LR'!$J75,'IPSL-CM5A-MR'!$J75,'IPSL-MC5B-LR'!$J75,MIROC5!$J75,'MIROC-ESM'!$J75,'MIROC-ESM-CHEM'!$J75,'MRI-CGCM3'!$J75,'NorESM1-M'!$J75)</f>
        <v>17.614290415681381</v>
      </c>
      <c r="Z76" s="9">
        <f>STDEV('bcc-csm-1'!$K75,'bcc-csm1-1-m'!$K75,'BNU-ESM'!$K75,CanESM2!$K75,CCSM4!$K75,'CNRM-CM5'!$K75,'CSIRO-Mk3-6-0'!$K75,'GFDL-ESM2M'!$K75,'GFDL-ESM2G'!$K75,'HadGEM2-ES'!$K75,'HadGEM2-CC'!$K75,inmcm4!$K75,'IPSL-CM5A-LR'!$K75,'IPSL-CM5A-MR'!$K75,'IPSL-MC5B-LR'!$K75,MIROC5!$K75,'MIROC-ESM'!$K75,'MIROC-ESM-CHEM'!$K75,'MRI-CGCM3'!$K75,'NorESM1-M'!$K75)</f>
        <v>1.5756536039621931</v>
      </c>
      <c r="AA76" s="9">
        <f>STDEV('bcc-csm-1'!$L75,'bcc-csm1-1-m'!$L75,'BNU-ESM'!$L75,CanESM2!$L75,CCSM4!$L75,'CNRM-CM5'!$L75,'CSIRO-Mk3-6-0'!$L75,'GFDL-ESM2M'!$L75,'GFDL-ESM2G'!$L75,'HadGEM2-ES'!$L75,'HadGEM2-CC'!$L75,inmcm4!$L75,'IPSL-CM5A-LR'!$L75,'IPSL-CM5A-MR'!$L75,'IPSL-MC5B-LR'!$L75,MIROC5!$L75,'MIROC-ESM'!$L75,'MIROC-ESM-CHEM'!$L75,'MRI-CGCM3'!$L75,'NorESM1-M'!$L75)</f>
        <v>18.523329407276041</v>
      </c>
      <c r="AB76" s="9">
        <f>STDEV('bcc-csm-1'!$M75,'bcc-csm1-1-m'!$M75,'BNU-ESM'!$M75,CanESM2!$M75,CCSM4!$M75,'CNRM-CM5'!$M75,'CSIRO-Mk3-6-0'!$M75,'GFDL-ESM2M'!$M75,'GFDL-ESM2G'!$M75,'HadGEM2-ES'!$M75,'HadGEM2-CC'!$M75,inmcm4!$M75,'IPSL-CM5A-LR'!$M75,'IPSL-CM5A-MR'!$M75,'IPSL-MC5B-LR'!$M75,MIROC5!$M75,'MIROC-ESM'!$M75,'MIROC-ESM-CHEM'!$M75,'MRI-CGCM3'!$M75,'NorESM1-M'!$M75)</f>
        <v>26.358465102437972</v>
      </c>
      <c r="AC76" s="9">
        <f t="shared" ref="AC76:AH76" si="172">E76-(3*W76)</f>
        <v>-7.351298250888874</v>
      </c>
      <c r="AD76" s="9">
        <f t="shared" si="172"/>
        <v>-15.652427209884678</v>
      </c>
      <c r="AE76" s="9">
        <f t="shared" si="172"/>
        <v>-41.663109157244143</v>
      </c>
      <c r="AF76" s="9">
        <f t="shared" si="172"/>
        <v>-9.06131978618658</v>
      </c>
      <c r="AG76" s="9">
        <f t="shared" si="172"/>
        <v>-24.732846012378118</v>
      </c>
      <c r="AH76" s="9">
        <f t="shared" si="172"/>
        <v>-65.140836690913915</v>
      </c>
      <c r="AI76" s="9">
        <f t="shared" ref="AI76:AN76" si="173">E76+(3*W76)</f>
        <v>0.7575803023188743</v>
      </c>
      <c r="AJ76" s="9">
        <f t="shared" si="173"/>
        <v>53.558441175584676</v>
      </c>
      <c r="AK76" s="9">
        <f t="shared" si="173"/>
        <v>64.022633336844152</v>
      </c>
      <c r="AL76" s="9">
        <f t="shared" si="173"/>
        <v>0.39260183758657963</v>
      </c>
      <c r="AM76" s="9">
        <f t="shared" si="173"/>
        <v>86.407130431278134</v>
      </c>
      <c r="AN76" s="9">
        <f t="shared" si="173"/>
        <v>93.009953923713908</v>
      </c>
      <c r="AO76" s="60">
        <f>AVERAGE('bcc-csm-1'!$E75,'bcc-csm1-1-m'!$E75,'BNU-ESM'!$E75,CanESM2!$E75,CCSM4!$E75,'CNRM-CM5'!$E75,'CSIRO-Mk3-6-0'!$E75,'GFDL-ESM2M'!$E75,'GFDL-ESM2G'!$E75,'HadGEM2-ES'!$E75,'HadGEM2-CC'!$E75,inmcm4!$E75,'IPSL-CM5A-LR'!$E75,'IPSL-CM5A-MR'!$E75,'IPSL-MC5B-LR'!$E75,MIROC5!$E75,'MIROC-ESM'!$E75,'MIROC-ESM-CHEM'!$E75,'MRI-CGCM3'!$E75,'NorESM1-M'!$E75)</f>
        <v>16.824358974499997</v>
      </c>
      <c r="AP76" s="61">
        <f>AVERAGE('bcc-csm-1'!$F75,'bcc-csm1-1-m'!$F75,'BNU-ESM'!$F75,CanESM2!$F75,CCSM4!$F75,'CNRM-CM5'!$F75,'CSIRO-Mk3-6-0'!$F75,'GFDL-ESM2M'!$F75,'GFDL-ESM2G'!$F75,'HadGEM2-ES'!$F75,'HadGEM2-CC'!$F75,inmcm4!$F75,'IPSL-CM5A-LR'!$F75,'IPSL-CM5A-MR'!$F75,'IPSL-MC5B-LR'!$F75,MIROC5!$F75,'MIROC-ESM'!$F75,'MIROC-ESM-CHEM'!$F75,'MRI-CGCM3'!$F75,'NorESM1-M'!$F75)</f>
        <v>32.384930726</v>
      </c>
      <c r="AQ76" s="9">
        <f>AVERAGE('bcc-csm-1'!$G75,'bcc-csm1-1-m'!$G75,'BNU-ESM'!$G75,CanESM2!$G75,CCSM4!$G75,'CNRM-CM5'!$G75,'CSIRO-Mk3-6-0'!$G75,'GFDL-ESM2M'!$G75,'GFDL-ESM2G'!$G75,'HadGEM2-ES'!$G75,'HadGEM2-CC'!$G75,inmcm4!$G75,'IPSL-CM5A-LR'!$G75,'IPSL-CM5A-MR'!$G75,'IPSL-MC5B-LR'!$G75,MIROC5!$G75,'MIROC-ESM'!$G75,'MIROC-ESM-CHEM'!$G75,'MRI-CGCM3'!$G75,'NorESM1-M'!$G75)</f>
        <v>230.73966300999996</v>
      </c>
      <c r="AR76" s="57">
        <f t="shared" si="152"/>
        <v>-0.19595747922889165</v>
      </c>
      <c r="AS76" s="54">
        <f t="shared" si="153"/>
        <v>0.58524154778054593</v>
      </c>
      <c r="AT76" s="54">
        <f t="shared" si="154"/>
        <v>4.8451843709746104E-2</v>
      </c>
      <c r="AU76" s="57">
        <f t="shared" si="155"/>
        <v>-0.25762401889245307</v>
      </c>
      <c r="AV76" s="54">
        <f t="shared" si="156"/>
        <v>0.95220652069181788</v>
      </c>
      <c r="AW76" s="58">
        <f t="shared" si="157"/>
        <v>6.0390825030355082E-2</v>
      </c>
    </row>
    <row r="77" spans="1:49" ht="12.5" x14ac:dyDescent="0.25">
      <c r="A77" s="6" t="str">
        <f>IF(AND(B77='bcc-csm-1'!C76, B77='bcc-csm1-1-m'!C76,B77='BNU-ESM'!C76, B77=CanESM2!C76, B77=CCSM4!C76, B77='CNRM-CM5'!C76, B77='CSIRO-Mk3-6-0'!C76, B77='GFDL-ESM2M'!C76, B77='GFDL-ESM2G'!C76, B77='HadGEM2-ES'!C76, B77='HadGEM2-CC'!C76, B77=inmcm4!C76, B77='IPSL-CM5A-LR'!C76, B77='IPSL-CM5A-MR'!C76, B77='IPSL-MC5B-LR'!C76, B77=MIROC5!C76, B77='MIROC-ESM'!C76, B77='MIROC-ESM-CHEM'!C76, B77='MRI-CGCM3'!C76, B77='NorESM1-M'!C76), "Yes", "No")</f>
        <v>Yes</v>
      </c>
      <c r="B77" s="6">
        <v>20145</v>
      </c>
      <c r="C77" s="6" t="s">
        <v>150</v>
      </c>
      <c r="D77" s="7" t="s">
        <v>183</v>
      </c>
      <c r="E77" s="9">
        <f>AVERAGE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-3.7405128205600002</v>
      </c>
      <c r="F77" s="9">
        <f>AVERAGE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19.505995056050004</v>
      </c>
      <c r="G77" s="20">
        <f>AVERAGE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11.8493872717</v>
      </c>
      <c r="H77" s="9">
        <f>AVERAGE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-4.9555128205500001</v>
      </c>
      <c r="I77" s="9">
        <f>AVERAGE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31.979753960649997</v>
      </c>
      <c r="J77" s="20">
        <f>AVERAGE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8.9424900457000014</v>
      </c>
      <c r="K77" s="9">
        <f>MIN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-6.1038461540000002</v>
      </c>
      <c r="L77" s="9">
        <f>MIN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1.711141153</v>
      </c>
      <c r="M77" s="9">
        <f>MIN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-9.5572014789999997</v>
      </c>
      <c r="N77" s="9">
        <f>MIN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-7.8602564099999999</v>
      </c>
      <c r="O77" s="9">
        <f>MIN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3.4128430390000002</v>
      </c>
      <c r="P77" s="9">
        <f>MIN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-29.216930770000001</v>
      </c>
      <c r="Q77" s="9">
        <f>MAX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-0.4</v>
      </c>
      <c r="R77" s="9">
        <f>MAX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33.546338200000001</v>
      </c>
      <c r="S77" s="9">
        <f>MAX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32.439330470000002</v>
      </c>
      <c r="T77" s="9">
        <f>MAX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-2.1807692310000002</v>
      </c>
      <c r="U77" s="9">
        <f>MAX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66.697777389999999</v>
      </c>
      <c r="V77" s="9">
        <f>MAX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60.744356750000001</v>
      </c>
      <c r="W77" s="9">
        <f>STDEV('bcc-csm-1'!$H76,'bcc-csm1-1-m'!$H76,'BNU-ESM'!$H76,CanESM2!$H76,CCSM4!$H76,'CNRM-CM5'!$H76,'CSIRO-Mk3-6-0'!$H76,'GFDL-ESM2M'!$H76,'GFDL-ESM2G'!$H76,'HadGEM2-ES'!$H76,'HadGEM2-CC'!$H76,inmcm4!$H76,'IPSL-CM5A-LR'!$H76,'IPSL-CM5A-MR'!$H76,'IPSL-MC5B-LR'!$H76,MIROC5!$H76,'MIROC-ESM'!$H76,'MIROC-ESM-CHEM'!$H76,'MRI-CGCM3'!$H76,'NorESM1-M'!$H76)</f>
        <v>1.5298794820253896</v>
      </c>
      <c r="X77" s="9">
        <f>STDEV('bcc-csm-1'!$I76,'bcc-csm1-1-m'!$I76,'BNU-ESM'!$I76,CanESM2!$I76,CCSM4!$I76,'CNRM-CM5'!$I76,'CSIRO-Mk3-6-0'!$I76,'GFDL-ESM2M'!$I76,'GFDL-ESM2G'!$I76,'HadGEM2-ES'!$I76,'HadGEM2-CC'!$I76,inmcm4!$I76,'IPSL-CM5A-LR'!$I76,'IPSL-CM5A-MR'!$I76,'IPSL-MC5B-LR'!$I76,MIROC5!$I76,'MIROC-ESM'!$I76,'MIROC-ESM-CHEM'!$I76,'MRI-CGCM3'!$I76,'NorESM1-M'!$I76)</f>
        <v>10.06228238357992</v>
      </c>
      <c r="Y77" s="9">
        <f>STDEV('bcc-csm-1'!$J76,'bcc-csm1-1-m'!$J76,'BNU-ESM'!$J76,CanESM2!$J76,CCSM4!$J76,'CNRM-CM5'!$J76,'CSIRO-Mk3-6-0'!$J76,'GFDL-ESM2M'!$J76,'GFDL-ESM2G'!$J76,'HadGEM2-ES'!$J76,'HadGEM2-CC'!$J76,inmcm4!$J76,'IPSL-CM5A-LR'!$J76,'IPSL-CM5A-MR'!$J76,'IPSL-MC5B-LR'!$J76,MIROC5!$J76,'MIROC-ESM'!$J76,'MIROC-ESM-CHEM'!$J76,'MRI-CGCM3'!$J76,'NorESM1-M'!$J76)</f>
        <v>9.03655088643597</v>
      </c>
      <c r="Z77" s="9">
        <f>STDEV('bcc-csm-1'!$K76,'bcc-csm1-1-m'!$K76,'BNU-ESM'!$K76,CanESM2!$K76,CCSM4!$K76,'CNRM-CM5'!$K76,'CSIRO-Mk3-6-0'!$K76,'GFDL-ESM2M'!$K76,'GFDL-ESM2G'!$K76,'HadGEM2-ES'!$K76,'HadGEM2-CC'!$K76,inmcm4!$K76,'IPSL-CM5A-LR'!$K76,'IPSL-CM5A-MR'!$K76,'IPSL-MC5B-LR'!$K76,MIROC5!$K76,'MIROC-ESM'!$K76,'MIROC-ESM-CHEM'!$K76,'MRI-CGCM3'!$K76,'NorESM1-M'!$K76)</f>
        <v>1.4647040024685081</v>
      </c>
      <c r="AA77" s="9">
        <f>STDEV('bcc-csm-1'!$L76,'bcc-csm1-1-m'!$L76,'BNU-ESM'!$L76,CanESM2!$L76,CCSM4!$L76,'CNRM-CM5'!$L76,'CSIRO-Mk3-6-0'!$L76,'GFDL-ESM2M'!$L76,'GFDL-ESM2G'!$L76,'HadGEM2-ES'!$L76,'HadGEM2-CC'!$L76,inmcm4!$L76,'IPSL-CM5A-LR'!$L76,'IPSL-CM5A-MR'!$L76,'IPSL-MC5B-LR'!$L76,MIROC5!$L76,'MIROC-ESM'!$L76,'MIROC-ESM-CHEM'!$L76,'MRI-CGCM3'!$L76,'NorESM1-M'!$L76)</f>
        <v>16.964380812329594</v>
      </c>
      <c r="AB77" s="9">
        <f>STDEV('bcc-csm-1'!$M76,'bcc-csm1-1-m'!$M76,'BNU-ESM'!$M76,CanESM2!$M76,CCSM4!$M76,'CNRM-CM5'!$M76,'CSIRO-Mk3-6-0'!$M76,'GFDL-ESM2M'!$M76,'GFDL-ESM2G'!$M76,'HadGEM2-ES'!$M76,'HadGEM2-CC'!$M76,inmcm4!$M76,'IPSL-CM5A-LR'!$M76,'IPSL-CM5A-MR'!$M76,'IPSL-MC5B-LR'!$M76,MIROC5!$M76,'MIROC-ESM'!$M76,'MIROC-ESM-CHEM'!$M76,'MRI-CGCM3'!$M76,'NorESM1-M'!$M76)</f>
        <v>23.14342906412714</v>
      </c>
      <c r="AC77" s="9">
        <f t="shared" ref="AC77:AH77" si="174">E77-(3*W77)</f>
        <v>-8.3301512666361681</v>
      </c>
      <c r="AD77" s="9">
        <f t="shared" si="174"/>
        <v>-10.680852094689754</v>
      </c>
      <c r="AE77" s="9">
        <f t="shared" si="174"/>
        <v>-15.260265387607912</v>
      </c>
      <c r="AF77" s="9">
        <f t="shared" si="174"/>
        <v>-9.3496248279555232</v>
      </c>
      <c r="AG77" s="9">
        <f t="shared" si="174"/>
        <v>-18.913388476338785</v>
      </c>
      <c r="AH77" s="9">
        <f t="shared" si="174"/>
        <v>-60.48779714668143</v>
      </c>
      <c r="AI77" s="9">
        <f t="shared" ref="AI77:AN77" si="175">E77+(3*W77)</f>
        <v>0.84912562551616855</v>
      </c>
      <c r="AJ77" s="9">
        <f t="shared" si="175"/>
        <v>49.692842206789763</v>
      </c>
      <c r="AK77" s="9">
        <f t="shared" si="175"/>
        <v>38.959039931007908</v>
      </c>
      <c r="AL77" s="9">
        <f t="shared" si="175"/>
        <v>-0.5614008131444761</v>
      </c>
      <c r="AM77" s="9">
        <f t="shared" si="175"/>
        <v>82.872896397638783</v>
      </c>
      <c r="AN77" s="9">
        <f t="shared" si="175"/>
        <v>78.372777238081426</v>
      </c>
      <c r="AO77" s="60">
        <f>AVERAGE('bcc-csm-1'!$E76,'bcc-csm1-1-m'!$E76,'BNU-ESM'!$E76,CanESM2!$E76,CCSM4!$E76,'CNRM-CM5'!$E76,'CSIRO-Mk3-6-0'!$E76,'GFDL-ESM2M'!$E76,'GFDL-ESM2G'!$E76,'HadGEM2-ES'!$E76,'HadGEM2-CC'!$E76,inmcm4!$E76,'IPSL-CM5A-LR'!$E76,'IPSL-CM5A-MR'!$E76,'IPSL-MC5B-LR'!$E76,MIROC5!$E76,'MIROC-ESM'!$E76,'MIROC-ESM-CHEM'!$E76,'MRI-CGCM3'!$E76,'NorESM1-M'!$E76)</f>
        <v>19.020512821000001</v>
      </c>
      <c r="AP77" s="61">
        <f>AVERAGE('bcc-csm-1'!$F76,'bcc-csm1-1-m'!$F76,'BNU-ESM'!$F76,CanESM2!$F76,CCSM4!$F76,'CNRM-CM5'!$F76,'CSIRO-Mk3-6-0'!$F76,'GFDL-ESM2M'!$F76,'GFDL-ESM2G'!$F76,'HadGEM2-ES'!$F76,'HadGEM2-CC'!$F76,inmcm4!$F76,'IPSL-CM5A-LR'!$F76,'IPSL-CM5A-MR'!$F76,'IPSL-MC5B-LR'!$F76,MIROC5!$F76,'MIROC-ESM'!$F76,'MIROC-ESM-CHEM'!$F76,'MRI-CGCM3'!$F76,'NorESM1-M'!$F76)</f>
        <v>36.869867984499997</v>
      </c>
      <c r="AQ77" s="9">
        <f>AVERAGE('bcc-csm-1'!$G76,'bcc-csm1-1-m'!$G76,'BNU-ESM'!$G76,CanESM2!$G76,CCSM4!$G76,'CNRM-CM5'!$G76,'CSIRO-Mk3-6-0'!$G76,'GFDL-ESM2M'!$G76,'GFDL-ESM2G'!$G76,'HadGEM2-ES'!$G76,'HadGEM2-CC'!$G76,inmcm4!$G76,'IPSL-CM5A-LR'!$G76,'IPSL-CM5A-MR'!$G76,'IPSL-MC5B-LR'!$G76,MIROC5!$G76,'MIROC-ESM'!$G76,'MIROC-ESM-CHEM'!$G76,'MRI-CGCM3'!$G76,'NorESM1-M'!$G76)</f>
        <v>189.50848609000005</v>
      </c>
      <c r="AR77" s="57">
        <f t="shared" si="152"/>
        <v>-0.19665678080089449</v>
      </c>
      <c r="AS77" s="54">
        <f t="shared" si="153"/>
        <v>0.52904976671601533</v>
      </c>
      <c r="AT77" s="54">
        <f t="shared" si="154"/>
        <v>6.2526948086496614E-2</v>
      </c>
      <c r="AU77" s="57">
        <f t="shared" si="155"/>
        <v>-0.2605351846811807</v>
      </c>
      <c r="AV77" s="54">
        <f t="shared" si="156"/>
        <v>0.86736827954182549</v>
      </c>
      <c r="AW77" s="58">
        <f t="shared" si="157"/>
        <v>4.7187807945724899E-2</v>
      </c>
    </row>
    <row r="78" spans="1:49" ht="12.5" x14ac:dyDescent="0.25">
      <c r="A78" s="6" t="str">
        <f>IF(AND(B78='bcc-csm-1'!C77, B78='bcc-csm1-1-m'!C77,B78='BNU-ESM'!C77, B78=CanESM2!C77, B78=CCSM4!C77, B78='CNRM-CM5'!C77, B78='CSIRO-Mk3-6-0'!C77, B78='GFDL-ESM2M'!C77, B78='GFDL-ESM2G'!C77, B78='HadGEM2-ES'!C77, B78='HadGEM2-CC'!C77, B78=inmcm4!C77, B78='IPSL-CM5A-LR'!C77, B78='IPSL-CM5A-MR'!C77, B78='IPSL-MC5B-LR'!C77, B78=MIROC5!C77, B78='MIROC-ESM'!C77, B78='MIROC-ESM-CHEM'!C77, B78='MRI-CGCM3'!C77, B78='NorESM1-M'!C77), "Yes", "No")</f>
        <v>Yes</v>
      </c>
      <c r="B78" s="6">
        <v>20147</v>
      </c>
      <c r="C78" s="6" t="s">
        <v>151</v>
      </c>
      <c r="D78" s="7" t="s">
        <v>183</v>
      </c>
      <c r="E78" s="9">
        <f>AVERAGE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-4.2514743590099995</v>
      </c>
      <c r="F78" s="9">
        <f>AVERAGE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15.108870536795001</v>
      </c>
      <c r="G78" s="20">
        <f>AVERAGE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8.3815755900499997</v>
      </c>
      <c r="H78" s="9">
        <f>AVERAGE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-5.8564743590000008</v>
      </c>
      <c r="I78" s="9">
        <f>AVERAGE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24.972775971449998</v>
      </c>
      <c r="J78" s="20">
        <f>AVERAGE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7.0548956824499998</v>
      </c>
      <c r="K78" s="9">
        <f>MIN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-6.9564102559999998</v>
      </c>
      <c r="L78" s="9">
        <f>MIN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-0.33954582210000001</v>
      </c>
      <c r="M78" s="9">
        <f>MIN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-23.46577958</v>
      </c>
      <c r="N78" s="9">
        <f>MIN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-8.9538461540000007</v>
      </c>
      <c r="O78" s="9">
        <f>MIN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2.8320998949999998</v>
      </c>
      <c r="P78" s="9">
        <f>MIN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-28.94193911</v>
      </c>
      <c r="Q78" s="9">
        <f>MAX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-0.1051282051</v>
      </c>
      <c r="R78" s="9">
        <f>MAX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32.405802889999997</v>
      </c>
      <c r="S78" s="9">
        <f>MAX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39.725176439999998</v>
      </c>
      <c r="T78" s="9">
        <f>MAX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-2.155128205</v>
      </c>
      <c r="U78" s="9">
        <f>MAX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59.858536909999998</v>
      </c>
      <c r="V78" s="9">
        <f>MAX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42.820743659999998</v>
      </c>
      <c r="W78" s="9">
        <f>STDEV('bcc-csm-1'!$H77,'bcc-csm1-1-m'!$H77,'BNU-ESM'!$H77,CanESM2!$H77,CCSM4!$H77,'CNRM-CM5'!$H77,'CSIRO-Mk3-6-0'!$H77,'GFDL-ESM2M'!$H77,'GFDL-ESM2G'!$H77,'HadGEM2-ES'!$H77,'HadGEM2-CC'!$H77,inmcm4!$H77,'IPSL-CM5A-LR'!$H77,'IPSL-CM5A-MR'!$H77,'IPSL-MC5B-LR'!$H77,MIROC5!$H77,'MIROC-ESM'!$H77,'MIROC-ESM-CHEM'!$H77,'MRI-CGCM3'!$H77,'NorESM1-M'!$H77)</f>
        <v>2.0168891066505692</v>
      </c>
      <c r="X78" s="9">
        <f>STDEV('bcc-csm-1'!$I77,'bcc-csm1-1-m'!$I77,'BNU-ESM'!$I77,CanESM2!$I77,CCSM4!$I77,'CNRM-CM5'!$I77,'CSIRO-Mk3-6-0'!$I77,'GFDL-ESM2M'!$I77,'GFDL-ESM2G'!$I77,'HadGEM2-ES'!$I77,'HadGEM2-CC'!$I77,inmcm4!$I77,'IPSL-CM5A-LR'!$I77,'IPSL-CM5A-MR'!$I77,'IPSL-MC5B-LR'!$I77,MIROC5!$I77,'MIROC-ESM'!$I77,'MIROC-ESM-CHEM'!$I77,'MRI-CGCM3'!$I77,'NorESM1-M'!$I77)</f>
        <v>8.8113280290927776</v>
      </c>
      <c r="Y78" s="9">
        <f>STDEV('bcc-csm-1'!$J77,'bcc-csm1-1-m'!$J77,'BNU-ESM'!$J77,CanESM2!$J77,CCSM4!$J77,'CNRM-CM5'!$J77,'CSIRO-Mk3-6-0'!$J77,'GFDL-ESM2M'!$J77,'GFDL-ESM2G'!$J77,'HadGEM2-ES'!$J77,'HadGEM2-CC'!$J77,inmcm4!$J77,'IPSL-CM5A-LR'!$J77,'IPSL-CM5A-MR'!$J77,'IPSL-MC5B-LR'!$J77,MIROC5!$J77,'MIROC-ESM'!$J77,'MIROC-ESM-CHEM'!$J77,'MRI-CGCM3'!$J77,'NorESM1-M'!$J77)</f>
        <v>14.723626556628874</v>
      </c>
      <c r="Z78" s="9">
        <f>STDEV('bcc-csm-1'!$K77,'bcc-csm1-1-m'!$K77,'BNU-ESM'!$K77,CanESM2!$K77,CCSM4!$K77,'CNRM-CM5'!$K77,'CSIRO-Mk3-6-0'!$K77,'GFDL-ESM2M'!$K77,'GFDL-ESM2G'!$K77,'HadGEM2-ES'!$K77,'HadGEM2-CC'!$K77,inmcm4!$K77,'IPSL-CM5A-LR'!$K77,'IPSL-CM5A-MR'!$K77,'IPSL-MC5B-LR'!$K77,MIROC5!$K77,'MIROC-ESM'!$K77,'MIROC-ESM-CHEM'!$K77,'MRI-CGCM3'!$K77,'NorESM1-M'!$K77)</f>
        <v>2.0000268812286071</v>
      </c>
      <c r="AA78" s="9">
        <f>STDEV('bcc-csm-1'!$L77,'bcc-csm1-1-m'!$L77,'BNU-ESM'!$L77,CanESM2!$L77,CCSM4!$L77,'CNRM-CM5'!$L77,'CSIRO-Mk3-6-0'!$L77,'GFDL-ESM2M'!$L77,'GFDL-ESM2G'!$L77,'HadGEM2-ES'!$L77,'HadGEM2-CC'!$L77,inmcm4!$L77,'IPSL-CM5A-LR'!$L77,'IPSL-CM5A-MR'!$L77,'IPSL-MC5B-LR'!$L77,MIROC5!$L77,'MIROC-ESM'!$L77,'MIROC-ESM-CHEM'!$L77,'MRI-CGCM3'!$L77,'NorESM1-M'!$L77)</f>
        <v>14.92698517351514</v>
      </c>
      <c r="AB78" s="9">
        <f>STDEV('bcc-csm-1'!$M77,'bcc-csm1-1-m'!$M77,'BNU-ESM'!$M77,CanESM2!$M77,CCSM4!$M77,'CNRM-CM5'!$M77,'CSIRO-Mk3-6-0'!$M77,'GFDL-ESM2M'!$M77,'GFDL-ESM2G'!$M77,'HadGEM2-ES'!$M77,'HadGEM2-CC'!$M77,inmcm4!$M77,'IPSL-CM5A-LR'!$M77,'IPSL-CM5A-MR'!$M77,'IPSL-MC5B-LR'!$M77,MIROC5!$M77,'MIROC-ESM'!$M77,'MIROC-ESM-CHEM'!$M77,'MRI-CGCM3'!$M77,'NorESM1-M'!$M77)</f>
        <v>21.6852581468933</v>
      </c>
      <c r="AC78" s="9">
        <f t="shared" ref="AC78:AH78" si="176">E78-(3*W78)</f>
        <v>-10.302141678961707</v>
      </c>
      <c r="AD78" s="9">
        <f t="shared" si="176"/>
        <v>-11.325113550483332</v>
      </c>
      <c r="AE78" s="9">
        <f t="shared" si="176"/>
        <v>-35.789304079836626</v>
      </c>
      <c r="AF78" s="9">
        <f t="shared" si="176"/>
        <v>-11.856555002685823</v>
      </c>
      <c r="AG78" s="9">
        <f t="shared" si="176"/>
        <v>-19.808179549095421</v>
      </c>
      <c r="AH78" s="9">
        <f t="shared" si="176"/>
        <v>-58.000878758229895</v>
      </c>
      <c r="AI78" s="9">
        <f t="shared" ref="AI78:AN78" si="177">E78+(3*W78)</f>
        <v>1.7991929609417081</v>
      </c>
      <c r="AJ78" s="9">
        <f t="shared" si="177"/>
        <v>41.542854624073335</v>
      </c>
      <c r="AK78" s="9">
        <f t="shared" si="177"/>
        <v>52.552455259936622</v>
      </c>
      <c r="AL78" s="9">
        <f t="shared" si="177"/>
        <v>0.14360628468582082</v>
      </c>
      <c r="AM78" s="9">
        <f t="shared" si="177"/>
        <v>69.75373149199541</v>
      </c>
      <c r="AN78" s="9">
        <f t="shared" si="177"/>
        <v>72.110670123129893</v>
      </c>
      <c r="AO78" s="60">
        <f>AVERAGE('bcc-csm-1'!$E77,'bcc-csm1-1-m'!$E77,'BNU-ESM'!$E77,CanESM2!$E77,CCSM4!$E77,'CNRM-CM5'!$E77,'CSIRO-Mk3-6-0'!$E77,'GFDL-ESM2M'!$E77,'GFDL-ESM2G'!$E77,'HadGEM2-ES'!$E77,'HadGEM2-CC'!$E77,inmcm4!$E77,'IPSL-CM5A-LR'!$E77,'IPSL-CM5A-MR'!$E77,'IPSL-MC5B-LR'!$E77,MIROC5!$E77,'MIROC-ESM'!$E77,'MIROC-ESM-CHEM'!$E77,'MRI-CGCM3'!$E77,'NorESM1-M'!$E77)</f>
        <v>27.108974358000001</v>
      </c>
      <c r="AP78" s="61">
        <f>AVERAGE('bcc-csm-1'!$F77,'bcc-csm1-1-m'!$F77,'BNU-ESM'!$F77,CanESM2!$F77,CCSM4!$F77,'CNRM-CM5'!$F77,'CSIRO-Mk3-6-0'!$F77,'GFDL-ESM2M'!$F77,'GFDL-ESM2G'!$F77,'HadGEM2-ES'!$F77,'HadGEM2-CC'!$F77,inmcm4!$F77,'IPSL-CM5A-LR'!$F77,'IPSL-CM5A-MR'!$F77,'IPSL-MC5B-LR'!$F77,MIROC5!$F77,'MIROC-ESM'!$F77,'MIROC-ESM-CHEM'!$F77,'MRI-CGCM3'!$F77,'NorESM1-M'!$F77)</f>
        <v>25.370685409000004</v>
      </c>
      <c r="AQ78" s="9">
        <f>AVERAGE('bcc-csm-1'!$G77,'bcc-csm1-1-m'!$G77,'BNU-ESM'!$G77,CanESM2!$G77,CCSM4!$G77,'CNRM-CM5'!$G77,'CSIRO-Mk3-6-0'!$G77,'GFDL-ESM2M'!$G77,'GFDL-ESM2G'!$G77,'HadGEM2-ES'!$G77,'HadGEM2-CC'!$G77,inmcm4!$G77,'IPSL-CM5A-LR'!$G77,'IPSL-CM5A-MR'!$G77,'IPSL-MC5B-LR'!$G77,MIROC5!$G77,'MIROC-ESM'!$G77,'MIROC-ESM-CHEM'!$G77,'MRI-CGCM3'!$G77,'NorESM1-M'!$G77)</f>
        <v>204.58834599499997</v>
      </c>
      <c r="AR78" s="57">
        <f t="shared" si="152"/>
        <v>-0.15682903760449229</v>
      </c>
      <c r="AS78" s="54">
        <f t="shared" si="153"/>
        <v>0.5955247283715589</v>
      </c>
      <c r="AT78" s="54">
        <f t="shared" si="154"/>
        <v>4.0968001130694126E-2</v>
      </c>
      <c r="AU78" s="57">
        <f t="shared" si="155"/>
        <v>-0.21603452353673147</v>
      </c>
      <c r="AV78" s="54">
        <f t="shared" si="156"/>
        <v>0.98431617312913233</v>
      </c>
      <c r="AW78" s="58">
        <f t="shared" si="157"/>
        <v>3.4483370243495771E-2</v>
      </c>
    </row>
    <row r="79" spans="1:49" ht="12.5" x14ac:dyDescent="0.25">
      <c r="A79" s="6" t="str">
        <f>IF(AND(B79='bcc-csm-1'!C78, B79='bcc-csm1-1-m'!C78,B79='BNU-ESM'!C78, B79=CanESM2!C78, B79=CCSM4!C78, B79='CNRM-CM5'!C78, B79='CSIRO-Mk3-6-0'!C78, B79='GFDL-ESM2M'!C78, B79='GFDL-ESM2G'!C78, B79='HadGEM2-ES'!C78, B79='HadGEM2-CC'!C78, B79=inmcm4!C78, B79='IPSL-CM5A-LR'!C78, B79='IPSL-CM5A-MR'!C78, B79='IPSL-MC5B-LR'!C78, B79=MIROC5!C78, B79='MIROC-ESM'!C78, B79='MIROC-ESM-CHEM'!C78, B79='MRI-CGCM3'!C78, B79='NorESM1-M'!C78), "Yes", "No")</f>
        <v>Yes</v>
      </c>
      <c r="B79" s="6">
        <v>20149</v>
      </c>
      <c r="C79" s="6" t="s">
        <v>152</v>
      </c>
      <c r="D79" s="7" t="s">
        <v>183</v>
      </c>
      <c r="E79" s="9">
        <f>AVERAGE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-3.3599358973849993</v>
      </c>
      <c r="F79" s="9">
        <f>AVERAGE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14.968239560095</v>
      </c>
      <c r="G79" s="20">
        <f>AVERAGE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12.956836744750001</v>
      </c>
      <c r="H79" s="9">
        <f>AVERAGE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-4.3549358973950003</v>
      </c>
      <c r="I79" s="9">
        <f>AVERAGE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24.553773174449997</v>
      </c>
      <c r="J79" s="20">
        <f>AVERAGE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18.746737035949998</v>
      </c>
      <c r="K79" s="9">
        <f>MIN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-5.2923076919999996</v>
      </c>
      <c r="L79" s="9">
        <f>MIN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-1.2780351169999999</v>
      </c>
      <c r="M79" s="9">
        <f>MIN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-19.545885330000001</v>
      </c>
      <c r="N79" s="9">
        <f>MIN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-8.1423076919999993</v>
      </c>
      <c r="O79" s="9">
        <f>MIN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1.847745712</v>
      </c>
      <c r="P79" s="9">
        <f>MIN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-32.155873419999999</v>
      </c>
      <c r="Q79" s="9">
        <f>MAX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0.4012820513</v>
      </c>
      <c r="R79" s="9">
        <f>MAX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34.38917592</v>
      </c>
      <c r="S79" s="9">
        <f>MAX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62.247508400000001</v>
      </c>
      <c r="T79" s="9">
        <f>MAX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-0.98589743590000001</v>
      </c>
      <c r="U79" s="9">
        <f>MAX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62.850299049999997</v>
      </c>
      <c r="V79" s="9">
        <f>MAX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59.604057310000002</v>
      </c>
      <c r="W79" s="9">
        <f>STDEV('bcc-csm-1'!$H78,'bcc-csm1-1-m'!$H78,'BNU-ESM'!$H78,CanESM2!$H78,CCSM4!$H78,'CNRM-CM5'!$H78,'CSIRO-Mk3-6-0'!$H78,'GFDL-ESM2M'!$H78,'GFDL-ESM2G'!$H78,'HadGEM2-ES'!$H78,'HadGEM2-CC'!$H78,inmcm4!$H78,'IPSL-CM5A-LR'!$H78,'IPSL-CM5A-MR'!$H78,'IPSL-MC5B-LR'!$H78,MIROC5!$H78,'MIROC-ESM'!$H78,'MIROC-ESM-CHEM'!$H78,'MRI-CGCM3'!$H78,'NorESM1-M'!$H78)</f>
        <v>1.5805106527244928</v>
      </c>
      <c r="X79" s="9">
        <f>STDEV('bcc-csm-1'!$I78,'bcc-csm1-1-m'!$I78,'BNU-ESM'!$I78,CanESM2!$I78,CCSM4!$I78,'CNRM-CM5'!$I78,'CSIRO-Mk3-6-0'!$I78,'GFDL-ESM2M'!$I78,'GFDL-ESM2G'!$I78,'HadGEM2-ES'!$I78,'HadGEM2-CC'!$I78,inmcm4!$I78,'IPSL-CM5A-LR'!$I78,'IPSL-CM5A-MR'!$I78,'IPSL-MC5B-LR'!$I78,MIROC5!$I78,'MIROC-ESM'!$I78,'MIROC-ESM-CHEM'!$I78,'MRI-CGCM3'!$I78,'NorESM1-M'!$I78)</f>
        <v>10.858396192437199</v>
      </c>
      <c r="Y79" s="9">
        <f>STDEV('bcc-csm-1'!$J78,'bcc-csm1-1-m'!$J78,'BNU-ESM'!$J78,CanESM2!$J78,CCSM4!$J78,'CNRM-CM5'!$J78,'CSIRO-Mk3-6-0'!$J78,'GFDL-ESM2M'!$J78,'GFDL-ESM2G'!$J78,'HadGEM2-ES'!$J78,'HadGEM2-CC'!$J78,inmcm4!$J78,'IPSL-CM5A-LR'!$J78,'IPSL-CM5A-MR'!$J78,'IPSL-MC5B-LR'!$J78,MIROC5!$J78,'MIROC-ESM'!$J78,'MIROC-ESM-CHEM'!$J78,'MRI-CGCM3'!$J78,'NorESM1-M'!$J78)</f>
        <v>21.454997199300436</v>
      </c>
      <c r="Z79" s="9">
        <f>STDEV('bcc-csm-1'!$K78,'bcc-csm1-1-m'!$K78,'BNU-ESM'!$K78,CanESM2!$K78,CCSM4!$K78,'CNRM-CM5'!$K78,'CSIRO-Mk3-6-0'!$K78,'GFDL-ESM2M'!$K78,'GFDL-ESM2G'!$K78,'HadGEM2-ES'!$K78,'HadGEM2-CC'!$K78,inmcm4!$K78,'IPSL-CM5A-LR'!$K78,'IPSL-CM5A-MR'!$K78,'IPSL-MC5B-LR'!$K78,MIROC5!$K78,'MIROC-ESM'!$K78,'MIROC-ESM-CHEM'!$K78,'MRI-CGCM3'!$K78,'NorESM1-M'!$K78)</f>
        <v>1.7865921077487656</v>
      </c>
      <c r="AA79" s="9">
        <f>STDEV('bcc-csm-1'!$L78,'bcc-csm1-1-m'!$L78,'BNU-ESM'!$L78,CanESM2!$L78,CCSM4!$L78,'CNRM-CM5'!$L78,'CSIRO-Mk3-6-0'!$L78,'GFDL-ESM2M'!$L78,'GFDL-ESM2G'!$L78,'HadGEM2-ES'!$L78,'HadGEM2-CC'!$L78,inmcm4!$L78,'IPSL-CM5A-LR'!$L78,'IPSL-CM5A-MR'!$L78,'IPSL-MC5B-LR'!$L78,MIROC5!$L78,'MIROC-ESM'!$L78,'MIROC-ESM-CHEM'!$L78,'MRI-CGCM3'!$L78,'NorESM1-M'!$L78)</f>
        <v>16.947371643432373</v>
      </c>
      <c r="AB79" s="9">
        <f>STDEV('bcc-csm-1'!$M78,'bcc-csm1-1-m'!$M78,'BNU-ESM'!$M78,CanESM2!$M78,CCSM4!$M78,'CNRM-CM5'!$M78,'CSIRO-Mk3-6-0'!$M78,'GFDL-ESM2M'!$M78,'GFDL-ESM2G'!$M78,'HadGEM2-ES'!$M78,'HadGEM2-CC'!$M78,inmcm4!$M78,'IPSL-CM5A-LR'!$M78,'IPSL-CM5A-MR'!$M78,'IPSL-MC5B-LR'!$M78,MIROC5!$M78,'MIROC-ESM'!$M78,'MIROC-ESM-CHEM'!$M78,'MRI-CGCM3'!$M78,'NorESM1-M'!$M78)</f>
        <v>26.650302421956987</v>
      </c>
      <c r="AC79" s="9">
        <f t="shared" ref="AC79:AH79" si="178">E79-(3*W79)</f>
        <v>-8.1014678555584787</v>
      </c>
      <c r="AD79" s="9">
        <f t="shared" si="178"/>
        <v>-17.6069490172166</v>
      </c>
      <c r="AE79" s="9">
        <f t="shared" si="178"/>
        <v>-51.408154853151309</v>
      </c>
      <c r="AF79" s="9">
        <f t="shared" si="178"/>
        <v>-9.7147122206412977</v>
      </c>
      <c r="AG79" s="9">
        <f t="shared" si="178"/>
        <v>-26.288341755847117</v>
      </c>
      <c r="AH79" s="9">
        <f t="shared" si="178"/>
        <v>-61.204170229920969</v>
      </c>
      <c r="AI79" s="9">
        <f t="shared" ref="AI79:AN79" si="179">E79+(3*W79)</f>
        <v>1.3815960607884792</v>
      </c>
      <c r="AJ79" s="9">
        <f t="shared" si="179"/>
        <v>47.5434281374066</v>
      </c>
      <c r="AK79" s="9">
        <f t="shared" si="179"/>
        <v>77.321828342651315</v>
      </c>
      <c r="AL79" s="9">
        <f t="shared" si="179"/>
        <v>1.0048404258512971</v>
      </c>
      <c r="AM79" s="9">
        <f t="shared" si="179"/>
        <v>75.395888104747115</v>
      </c>
      <c r="AN79" s="9">
        <f t="shared" si="179"/>
        <v>98.697644301820958</v>
      </c>
      <c r="AO79" s="60">
        <f>AVERAGE('bcc-csm-1'!$E78,'bcc-csm1-1-m'!$E78,'BNU-ESM'!$E78,CanESM2!$E78,CCSM4!$E78,'CNRM-CM5'!$E78,'CSIRO-Mk3-6-0'!$E78,'GFDL-ESM2M'!$E78,'GFDL-ESM2G'!$E78,'HadGEM2-ES'!$E78,'HadGEM2-CC'!$E78,inmcm4!$E78,'IPSL-CM5A-LR'!$E78,'IPSL-CM5A-MR'!$E78,'IPSL-MC5B-LR'!$E78,MIROC5!$E78,'MIROC-ESM'!$E78,'MIROC-ESM-CHEM'!$E78,'MRI-CGCM3'!$E78,'NorESM1-M'!$E78)</f>
        <v>17.297435897999996</v>
      </c>
      <c r="AP79" s="61">
        <f>AVERAGE('bcc-csm-1'!$F78,'bcc-csm1-1-m'!$F78,'BNU-ESM'!$F78,CanESM2!$F78,CCSM4!$F78,'CNRM-CM5'!$F78,'CSIRO-Mk3-6-0'!$F78,'GFDL-ESM2M'!$F78,'GFDL-ESM2G'!$F78,'HadGEM2-ES'!$F78,'HadGEM2-CC'!$F78,inmcm4!$F78,'IPSL-CM5A-LR'!$F78,'IPSL-CM5A-MR'!$F78,'IPSL-MC5B-LR'!$F78,MIROC5!$F78,'MIROC-ESM'!$F78,'MIROC-ESM-CHEM'!$F78,'MRI-CGCM3'!$F78,'NorESM1-M'!$F78)</f>
        <v>20.250893988500003</v>
      </c>
      <c r="AQ79" s="9">
        <f>AVERAGE('bcc-csm-1'!$G78,'bcc-csm1-1-m'!$G78,'BNU-ESM'!$G78,CanESM2!$G78,CCSM4!$G78,'CNRM-CM5'!$G78,'CSIRO-Mk3-6-0'!$G78,'GFDL-ESM2M'!$G78,'GFDL-ESM2G'!$G78,'HadGEM2-ES'!$G78,'HadGEM2-CC'!$G78,inmcm4!$G78,'IPSL-CM5A-LR'!$G78,'IPSL-CM5A-MR'!$G78,'IPSL-MC5B-LR'!$G78,MIROC5!$G78,'MIROC-ESM'!$G78,'MIROC-ESM-CHEM'!$G78,'MRI-CGCM3'!$G78,'NorESM1-M'!$G78)</f>
        <v>256.41941505500006</v>
      </c>
      <c r="AR79" s="57">
        <f t="shared" si="152"/>
        <v>-0.19424473761301753</v>
      </c>
      <c r="AS79" s="54">
        <f t="shared" si="153"/>
        <v>0.73913969272641022</v>
      </c>
      <c r="AT79" s="54">
        <f t="shared" si="154"/>
        <v>5.0529858442937545E-2</v>
      </c>
      <c r="AU79" s="57">
        <f t="shared" si="155"/>
        <v>-0.25176771419043309</v>
      </c>
      <c r="AV79" s="54">
        <f t="shared" si="156"/>
        <v>1.2124784806237936</v>
      </c>
      <c r="AW79" s="58">
        <f t="shared" si="157"/>
        <v>7.3109663057023044E-2</v>
      </c>
    </row>
    <row r="80" spans="1:49" ht="12.5" x14ac:dyDescent="0.25">
      <c r="A80" s="6" t="str">
        <f>IF(AND(B80='bcc-csm-1'!C79, B80='bcc-csm1-1-m'!C79,B80='BNU-ESM'!C79, B80=CanESM2!C79, B80=CCSM4!C79, B80='CNRM-CM5'!C79, B80='CSIRO-Mk3-6-0'!C79, B80='GFDL-ESM2M'!C79, B80='GFDL-ESM2G'!C79, B80='HadGEM2-ES'!C79, B80='HadGEM2-CC'!C79, B80=inmcm4!C79, B80='IPSL-CM5A-LR'!C79, B80='IPSL-CM5A-MR'!C79, B80='IPSL-MC5B-LR'!C79, B80=MIROC5!C79, B80='MIROC-ESM'!C79, B80='MIROC-ESM-CHEM'!C79, B80='MRI-CGCM3'!C79, B80='NorESM1-M'!C79), "Yes", "No")</f>
        <v>Yes</v>
      </c>
      <c r="B80" s="6">
        <v>20151</v>
      </c>
      <c r="C80" s="6" t="s">
        <v>153</v>
      </c>
      <c r="D80" s="7" t="s">
        <v>183</v>
      </c>
      <c r="E80" s="9">
        <f>AVERAGE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-3.5929487180049997</v>
      </c>
      <c r="F80" s="9">
        <f>AVERAGE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20.199494529699997</v>
      </c>
      <c r="G80" s="20">
        <f>AVERAGE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12.0822826567</v>
      </c>
      <c r="H80" s="9">
        <f>AVERAGE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-4.475448718</v>
      </c>
      <c r="I80" s="9">
        <f>AVERAGE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33.313582801099997</v>
      </c>
      <c r="J80" s="20">
        <f>AVERAGE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11.185081205285</v>
      </c>
      <c r="K80" s="9">
        <f>MIN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-6.1410256409999997</v>
      </c>
      <c r="L80" s="9">
        <f>MIN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1.418884434</v>
      </c>
      <c r="M80" s="9">
        <f>MIN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-9.5839471249999999</v>
      </c>
      <c r="N80" s="9">
        <f>MIN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-6.8012820510000003</v>
      </c>
      <c r="O80" s="9">
        <f>MIN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3.9714859690000002</v>
      </c>
      <c r="P80" s="9">
        <f>MIN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-37.513842369999999</v>
      </c>
      <c r="Q80" s="9">
        <f>MAX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-0.48205128209999998</v>
      </c>
      <c r="R80" s="9">
        <f>MAX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33.285750399999998</v>
      </c>
      <c r="S80" s="9">
        <f>MAX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34.973249899999999</v>
      </c>
      <c r="T80" s="9">
        <f>MAX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-2.4371794869999999</v>
      </c>
      <c r="U80" s="9">
        <f>MAX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66.385559720000003</v>
      </c>
      <c r="V80" s="9">
        <f>MAX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57.334136690000001</v>
      </c>
      <c r="W80" s="9">
        <f>STDEV('bcc-csm-1'!$H79,'bcc-csm1-1-m'!$H79,'BNU-ESM'!$H79,CanESM2!$H79,CCSM4!$H79,'CNRM-CM5'!$H79,'CSIRO-Mk3-6-0'!$H79,'GFDL-ESM2M'!$H79,'GFDL-ESM2G'!$H79,'HadGEM2-ES'!$H79,'HadGEM2-CC'!$H79,inmcm4!$H79,'IPSL-CM5A-LR'!$H79,'IPSL-CM5A-MR'!$H79,'IPSL-MC5B-LR'!$H79,MIROC5!$H79,'MIROC-ESM'!$H79,'MIROC-ESM-CHEM'!$H79,'MRI-CGCM3'!$H79,'NorESM1-M'!$H79)</f>
        <v>1.3746378840422997</v>
      </c>
      <c r="X80" s="9">
        <f>STDEV('bcc-csm-1'!$I79,'bcc-csm1-1-m'!$I79,'BNU-ESM'!$I79,CanESM2!$I79,CCSM4!$I79,'CNRM-CM5'!$I79,'CSIRO-Mk3-6-0'!$I79,'GFDL-ESM2M'!$I79,'GFDL-ESM2G'!$I79,'HadGEM2-ES'!$I79,'HadGEM2-CC'!$I79,inmcm4!$I79,'IPSL-CM5A-LR'!$I79,'IPSL-CM5A-MR'!$I79,'IPSL-MC5B-LR'!$I79,MIROC5!$I79,'MIROC-ESM'!$I79,'MIROC-ESM-CHEM'!$I79,'MRI-CGCM3'!$I79,'NorESM1-M'!$I79)</f>
        <v>10.54565194964022</v>
      </c>
      <c r="Y80" s="9">
        <f>STDEV('bcc-csm-1'!$J79,'bcc-csm1-1-m'!$J79,'BNU-ESM'!$J79,CanESM2!$J79,CCSM4!$J79,'CNRM-CM5'!$J79,'CSIRO-Mk3-6-0'!$J79,'GFDL-ESM2M'!$J79,'GFDL-ESM2G'!$J79,'HadGEM2-ES'!$J79,'HadGEM2-CC'!$J79,inmcm4!$J79,'IPSL-CM5A-LR'!$J79,'IPSL-CM5A-MR'!$J79,'IPSL-MC5B-LR'!$J79,MIROC5!$J79,'MIROC-ESM'!$J79,'MIROC-ESM-CHEM'!$J79,'MRI-CGCM3'!$J79,'NorESM1-M'!$J79)</f>
        <v>9.5214958443564068</v>
      </c>
      <c r="Z80" s="9">
        <f>STDEV('bcc-csm-1'!$K79,'bcc-csm1-1-m'!$K79,'BNU-ESM'!$K79,CanESM2!$K79,CCSM4!$K79,'CNRM-CM5'!$K79,'CSIRO-Mk3-6-0'!$K79,'GFDL-ESM2M'!$K79,'GFDL-ESM2G'!$K79,'HadGEM2-ES'!$K79,'HadGEM2-CC'!$K79,inmcm4!$K79,'IPSL-CM5A-LR'!$K79,'IPSL-CM5A-MR'!$K79,'IPSL-MC5B-LR'!$K79,MIROC5!$K79,'MIROC-ESM'!$K79,'MIROC-ESM-CHEM'!$K79,'MRI-CGCM3'!$K79,'NorESM1-M'!$K79)</f>
        <v>1.3161338945016097</v>
      </c>
      <c r="AA80" s="9">
        <f>STDEV('bcc-csm-1'!$L79,'bcc-csm1-1-m'!$L79,'BNU-ESM'!$L79,CanESM2!$L79,CCSM4!$L79,'CNRM-CM5'!$L79,'CSIRO-Mk3-6-0'!$L79,'GFDL-ESM2M'!$L79,'GFDL-ESM2G'!$L79,'HadGEM2-ES'!$L79,'HadGEM2-CC'!$L79,inmcm4!$L79,'IPSL-CM5A-LR'!$L79,'IPSL-CM5A-MR'!$L79,'IPSL-MC5B-LR'!$L79,MIROC5!$L79,'MIROC-ESM'!$L79,'MIROC-ESM-CHEM'!$L79,'MRI-CGCM3'!$L79,'NorESM1-M'!$L79)</f>
        <v>17.11021404154593</v>
      </c>
      <c r="AB80" s="9">
        <f>STDEV('bcc-csm-1'!$M79,'bcc-csm1-1-m'!$M79,'BNU-ESM'!$M79,CanESM2!$M79,CCSM4!$M79,'CNRM-CM5'!$M79,'CSIRO-Mk3-6-0'!$M79,'GFDL-ESM2M'!$M79,'GFDL-ESM2G'!$M79,'HadGEM2-ES'!$M79,'HadGEM2-CC'!$M79,inmcm4!$M79,'IPSL-CM5A-LR'!$M79,'IPSL-CM5A-MR'!$M79,'IPSL-MC5B-LR'!$M79,MIROC5!$M79,'MIROC-ESM'!$M79,'MIROC-ESM-CHEM'!$M79,'MRI-CGCM3'!$M79,'NorESM1-M'!$M79)</f>
        <v>26.065290762429953</v>
      </c>
      <c r="AC80" s="9">
        <f t="shared" ref="AC80:AH80" si="180">E80-(3*W80)</f>
        <v>-7.7168623701318992</v>
      </c>
      <c r="AD80" s="9">
        <f t="shared" si="180"/>
        <v>-11.437461319220663</v>
      </c>
      <c r="AE80" s="9">
        <f t="shared" si="180"/>
        <v>-16.482204876369217</v>
      </c>
      <c r="AF80" s="9">
        <f t="shared" si="180"/>
        <v>-8.4238504015048292</v>
      </c>
      <c r="AG80" s="9">
        <f t="shared" si="180"/>
        <v>-18.017059323537794</v>
      </c>
      <c r="AH80" s="9">
        <f t="shared" si="180"/>
        <v>-67.010791082004857</v>
      </c>
      <c r="AI80" s="9">
        <f t="shared" ref="AI80:AN80" si="181">E80+(3*W80)</f>
        <v>0.53096493412189938</v>
      </c>
      <c r="AJ80" s="9">
        <f t="shared" si="181"/>
        <v>51.836450378620654</v>
      </c>
      <c r="AK80" s="9">
        <f t="shared" si="181"/>
        <v>40.646770189769221</v>
      </c>
      <c r="AL80" s="9">
        <f t="shared" si="181"/>
        <v>-0.52704703449517076</v>
      </c>
      <c r="AM80" s="9">
        <f t="shared" si="181"/>
        <v>84.644224925737788</v>
      </c>
      <c r="AN80" s="9">
        <f t="shared" si="181"/>
        <v>89.380953492574861</v>
      </c>
      <c r="AO80" s="60">
        <f>AVERAGE('bcc-csm-1'!$E79,'bcc-csm1-1-m'!$E79,'BNU-ESM'!$E79,CanESM2!$E79,CCSM4!$E79,'CNRM-CM5'!$E79,'CSIRO-Mk3-6-0'!$E79,'GFDL-ESM2M'!$E79,'GFDL-ESM2G'!$E79,'HadGEM2-ES'!$E79,'HadGEM2-CC'!$E79,inmcm4!$E79,'IPSL-CM5A-LR'!$E79,'IPSL-CM5A-MR'!$E79,'IPSL-MC5B-LR'!$E79,MIROC5!$E79,'MIROC-ESM'!$E79,'MIROC-ESM-CHEM'!$E79,'MRI-CGCM3'!$E79,'NorESM1-M'!$E79)</f>
        <v>16.567948717</v>
      </c>
      <c r="AP80" s="61">
        <f>AVERAGE('bcc-csm-1'!$F79,'bcc-csm1-1-m'!$F79,'BNU-ESM'!$F79,CanESM2!$F79,CCSM4!$F79,'CNRM-CM5'!$F79,'CSIRO-Mk3-6-0'!$F79,'GFDL-ESM2M'!$F79,'GFDL-ESM2G'!$F79,'HadGEM2-ES'!$F79,'HadGEM2-CC'!$F79,inmcm4!$F79,'IPSL-CM5A-LR'!$F79,'IPSL-CM5A-MR'!$F79,'IPSL-MC5B-LR'!$F79,MIROC5!$F79,'MIROC-ESM'!$F79,'MIROC-ESM-CHEM'!$F79,'MRI-CGCM3'!$F79,'NorESM1-M'!$F79)</f>
        <v>37.711904062999999</v>
      </c>
      <c r="AQ80" s="9">
        <f>AVERAGE('bcc-csm-1'!$G79,'bcc-csm1-1-m'!$G79,'BNU-ESM'!$G79,CanESM2!$G79,CCSM4!$G79,'CNRM-CM5'!$G79,'CSIRO-Mk3-6-0'!$G79,'GFDL-ESM2M'!$G79,'GFDL-ESM2G'!$G79,'HadGEM2-ES'!$G79,'HadGEM2-CC'!$G79,inmcm4!$G79,'IPSL-CM5A-LR'!$G79,'IPSL-CM5A-MR'!$G79,'IPSL-MC5B-LR'!$G79,MIROC5!$G79,'MIROC-ESM'!$G79,'MIROC-ESM-CHEM'!$G79,'MRI-CGCM3'!$G79,'NorESM1-M'!$G79)</f>
        <v>212.47905424999999</v>
      </c>
      <c r="AR80" s="57">
        <f t="shared" si="152"/>
        <v>-0.21686140990515956</v>
      </c>
      <c r="AS80" s="54">
        <f t="shared" si="153"/>
        <v>0.53562648271366864</v>
      </c>
      <c r="AT80" s="54">
        <f t="shared" si="154"/>
        <v>5.6863405662960782E-2</v>
      </c>
      <c r="AU80" s="57">
        <f t="shared" si="155"/>
        <v>-0.27012690553585805</v>
      </c>
      <c r="AV80" s="54">
        <f t="shared" si="156"/>
        <v>0.8833704801923461</v>
      </c>
      <c r="AW80" s="58">
        <f t="shared" si="157"/>
        <v>5.2640864977329879E-2</v>
      </c>
    </row>
    <row r="81" spans="1:49" ht="12.5" x14ac:dyDescent="0.25">
      <c r="A81" s="6" t="str">
        <f>IF(AND(B81='bcc-csm-1'!C80, B81='bcc-csm1-1-m'!C80,B81='BNU-ESM'!C80, B81=CanESM2!C80, B81=CCSM4!C80, B81='CNRM-CM5'!C80, B81='CSIRO-Mk3-6-0'!C80, B81='GFDL-ESM2M'!C80, B81='GFDL-ESM2G'!C80, B81='HadGEM2-ES'!C80, B81='HadGEM2-CC'!C80, B81=inmcm4!C80, B81='IPSL-CM5A-LR'!C80, B81='IPSL-CM5A-MR'!C80, B81='IPSL-MC5B-LR'!C80, B81=MIROC5!C80, B81='MIROC-ESM'!C80, B81='MIROC-ESM-CHEM'!C80, B81='MRI-CGCM3'!C80, B81='NorESM1-M'!C80), "Yes", "No")</f>
        <v>Yes</v>
      </c>
      <c r="B81" s="6">
        <v>20153</v>
      </c>
      <c r="C81" s="6" t="s">
        <v>154</v>
      </c>
      <c r="D81" s="7" t="s">
        <v>183</v>
      </c>
      <c r="E81" s="9">
        <f>AVERAGE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-4.4886538461650005</v>
      </c>
      <c r="F81" s="9">
        <f>AVERAGE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13.173262738</v>
      </c>
      <c r="G81" s="20">
        <f>AVERAGE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8.4120531975499979</v>
      </c>
      <c r="H81" s="9">
        <f>AVERAGE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-6.0561538461499982</v>
      </c>
      <c r="I81" s="9">
        <f>AVERAGE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23.3617858633</v>
      </c>
      <c r="J81" s="20">
        <f>AVERAGE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5.7098247466150012</v>
      </c>
      <c r="K81" s="9">
        <f>MIN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-7.2217948720000003</v>
      </c>
      <c r="L81" s="9">
        <f>MIN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-1.435347865</v>
      </c>
      <c r="M81" s="9">
        <f>MIN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-9.1039972749999993</v>
      </c>
      <c r="N81" s="9">
        <f>MIN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-8.980769231</v>
      </c>
      <c r="O81" s="9">
        <f>MIN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5.6902929179999999</v>
      </c>
      <c r="P81" s="9">
        <f>MIN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-30.269621149999999</v>
      </c>
      <c r="Q81" s="9">
        <f>MAX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-0.60128205130000001</v>
      </c>
      <c r="R81" s="9">
        <f>MAX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29.71242543</v>
      </c>
      <c r="S81" s="9">
        <f>MAX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29.253999329999999</v>
      </c>
      <c r="T81" s="9">
        <f>MAX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-1.4358974360000001</v>
      </c>
      <c r="U81" s="9">
        <f>MAX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51.022879039999999</v>
      </c>
      <c r="V81" s="9">
        <f>MAX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46.051874099999999</v>
      </c>
      <c r="W81" s="9">
        <f>STDEV('bcc-csm-1'!$H80,'bcc-csm1-1-m'!$H80,'BNU-ESM'!$H80,CanESM2!$H80,CCSM4!$H80,'CNRM-CM5'!$H80,'CSIRO-Mk3-6-0'!$H80,'GFDL-ESM2M'!$H80,'GFDL-ESM2G'!$H80,'HadGEM2-ES'!$H80,'HadGEM2-CC'!$H80,inmcm4!$H80,'IPSL-CM5A-LR'!$H80,'IPSL-CM5A-MR'!$H80,'IPSL-MC5B-LR'!$H80,MIROC5!$H80,'MIROC-ESM'!$H80,'MIROC-ESM-CHEM'!$H80,'MRI-CGCM3'!$H80,'NorESM1-M'!$H80)</f>
        <v>1.8164994573546729</v>
      </c>
      <c r="X81" s="9">
        <f>STDEV('bcc-csm-1'!$I80,'bcc-csm1-1-m'!$I80,'BNU-ESM'!$I80,CanESM2!$I80,CCSM4!$I80,'CNRM-CM5'!$I80,'CSIRO-Mk3-6-0'!$I80,'GFDL-ESM2M'!$I80,'GFDL-ESM2G'!$I80,'HadGEM2-ES'!$I80,'HadGEM2-CC'!$I80,inmcm4!$I80,'IPSL-CM5A-LR'!$I80,'IPSL-CM5A-MR'!$I80,'IPSL-MC5B-LR'!$I80,MIROC5!$I80,'MIROC-ESM'!$I80,'MIROC-ESM-CHEM'!$I80,'MRI-CGCM3'!$I80,'NorESM1-M'!$I80)</f>
        <v>7.4009045776254609</v>
      </c>
      <c r="Y81" s="9">
        <f>STDEV('bcc-csm-1'!$J80,'bcc-csm1-1-m'!$J80,'BNU-ESM'!$J80,CanESM2!$J80,CCSM4!$J80,'CNRM-CM5'!$J80,'CSIRO-Mk3-6-0'!$J80,'GFDL-ESM2M'!$J80,'GFDL-ESM2G'!$J80,'HadGEM2-ES'!$J80,'HadGEM2-CC'!$J80,inmcm4!$J80,'IPSL-CM5A-LR'!$J80,'IPSL-CM5A-MR'!$J80,'IPSL-MC5B-LR'!$J80,MIROC5!$J80,'MIROC-ESM'!$J80,'MIROC-ESM-CHEM'!$J80,'MRI-CGCM3'!$J80,'NorESM1-M'!$J80)</f>
        <v>11.196681544154382</v>
      </c>
      <c r="Z81" s="9">
        <f>STDEV('bcc-csm-1'!$K80,'bcc-csm1-1-m'!$K80,'BNU-ESM'!$K80,CanESM2!$K80,CCSM4!$K80,'CNRM-CM5'!$K80,'CSIRO-Mk3-6-0'!$K80,'GFDL-ESM2M'!$K80,'GFDL-ESM2G'!$K80,'HadGEM2-ES'!$K80,'HadGEM2-CC'!$K80,inmcm4!$K80,'IPSL-CM5A-LR'!$K80,'IPSL-CM5A-MR'!$K80,'IPSL-MC5B-LR'!$K80,MIROC5!$K80,'MIROC-ESM'!$K80,'MIROC-ESM-CHEM'!$K80,'MRI-CGCM3'!$K80,'NorESM1-M'!$K80)</f>
        <v>1.9839909380384431</v>
      </c>
      <c r="AA81" s="9">
        <f>STDEV('bcc-csm-1'!$L80,'bcc-csm1-1-m'!$L80,'BNU-ESM'!$L80,CanESM2!$L80,CCSM4!$L80,'CNRM-CM5'!$L80,'CSIRO-Mk3-6-0'!$L80,'GFDL-ESM2M'!$L80,'GFDL-ESM2G'!$L80,'HadGEM2-ES'!$L80,'HadGEM2-CC'!$L80,inmcm4!$L80,'IPSL-CM5A-LR'!$L80,'IPSL-CM5A-MR'!$L80,'IPSL-MC5B-LR'!$L80,MIROC5!$L80,'MIROC-ESM'!$L80,'MIROC-ESM-CHEM'!$L80,'MRI-CGCM3'!$L80,'NorESM1-M'!$L80)</f>
        <v>12.331341875414573</v>
      </c>
      <c r="AB81" s="9">
        <f>STDEV('bcc-csm-1'!$M80,'bcc-csm1-1-m'!$M80,'BNU-ESM'!$M80,CanESM2!$M80,CCSM4!$M80,'CNRM-CM5'!$M80,'CSIRO-Mk3-6-0'!$M80,'GFDL-ESM2M'!$M80,'GFDL-ESM2G'!$M80,'HadGEM2-ES'!$M80,'HadGEM2-CC'!$M80,inmcm4!$M80,'IPSL-CM5A-LR'!$M80,'IPSL-CM5A-MR'!$M80,'IPSL-MC5B-LR'!$M80,MIROC5!$M80,'MIROC-ESM'!$M80,'MIROC-ESM-CHEM'!$M80,'MRI-CGCM3'!$M80,'NorESM1-M'!$M80)</f>
        <v>21.881695751367811</v>
      </c>
      <c r="AC81" s="9">
        <f t="shared" ref="AC81:AH81" si="182">E81-(3*W81)</f>
        <v>-9.9381522182290194</v>
      </c>
      <c r="AD81" s="9">
        <f t="shared" si="182"/>
        <v>-9.0294509948763828</v>
      </c>
      <c r="AE81" s="9">
        <f t="shared" si="182"/>
        <v>-25.17799143491315</v>
      </c>
      <c r="AF81" s="9">
        <f t="shared" si="182"/>
        <v>-12.008126660265328</v>
      </c>
      <c r="AG81" s="9">
        <f t="shared" si="182"/>
        <v>-13.632239762943719</v>
      </c>
      <c r="AH81" s="9">
        <f t="shared" si="182"/>
        <v>-59.935262507488432</v>
      </c>
      <c r="AI81" s="9">
        <f t="shared" ref="AI81:AN81" si="183">E81+(3*W81)</f>
        <v>0.96084452589901836</v>
      </c>
      <c r="AJ81" s="9">
        <f t="shared" si="183"/>
        <v>35.375976470876381</v>
      </c>
      <c r="AK81" s="9">
        <f t="shared" si="183"/>
        <v>42.002097830013142</v>
      </c>
      <c r="AL81" s="9">
        <f t="shared" si="183"/>
        <v>-0.10418103203466877</v>
      </c>
      <c r="AM81" s="9">
        <f t="shared" si="183"/>
        <v>60.355811489543719</v>
      </c>
      <c r="AN81" s="9">
        <f t="shared" si="183"/>
        <v>71.354912000718429</v>
      </c>
      <c r="AO81" s="60">
        <f>AVERAGE('bcc-csm-1'!$E80,'bcc-csm1-1-m'!$E80,'BNU-ESM'!$E80,CanESM2!$E80,CCSM4!$E80,'CNRM-CM5'!$E80,'CSIRO-Mk3-6-0'!$E80,'GFDL-ESM2M'!$E80,'GFDL-ESM2G'!$E80,'HadGEM2-ES'!$E80,'HadGEM2-CC'!$E80,inmcm4!$E80,'IPSL-CM5A-LR'!$E80,'IPSL-CM5A-MR'!$E80,'IPSL-MC5B-LR'!$E80,MIROC5!$E80,'MIROC-ESM'!$E80,'MIROC-ESM-CHEM'!$E80,'MRI-CGCM3'!$E80,'NorESM1-M'!$E80)</f>
        <v>30.446153845999998</v>
      </c>
      <c r="AP81" s="61">
        <f>AVERAGE('bcc-csm-1'!$F80,'bcc-csm1-1-m'!$F80,'BNU-ESM'!$F80,CanESM2!$F80,CCSM4!$F80,'CNRM-CM5'!$F80,'CSIRO-Mk3-6-0'!$F80,'GFDL-ESM2M'!$F80,'GFDL-ESM2G'!$F80,'HadGEM2-ES'!$F80,'HadGEM2-CC'!$F80,inmcm4!$F80,'IPSL-CM5A-LR'!$F80,'IPSL-CM5A-MR'!$F80,'IPSL-MC5B-LR'!$F80,MIROC5!$F80,'MIROC-ESM'!$F80,'MIROC-ESM-CHEM'!$F80,'MRI-CGCM3'!$F80,'NorESM1-M'!$F80)</f>
        <v>21.193725353499996</v>
      </c>
      <c r="AQ81" s="9">
        <f>AVERAGE('bcc-csm-1'!$G80,'bcc-csm1-1-m'!$G80,'BNU-ESM'!$G80,CanESM2!$G80,CCSM4!$G80,'CNRM-CM5'!$G80,'CSIRO-Mk3-6-0'!$G80,'GFDL-ESM2M'!$G80,'GFDL-ESM2G'!$G80,'HadGEM2-ES'!$G80,'HadGEM2-CC'!$G80,inmcm4!$G80,'IPSL-CM5A-LR'!$G80,'IPSL-CM5A-MR'!$G80,'IPSL-MC5B-LR'!$G80,MIROC5!$G80,'MIROC-ESM'!$G80,'MIROC-ESM-CHEM'!$G80,'MRI-CGCM3'!$G80,'NorESM1-M'!$G80)</f>
        <v>172.36191217999996</v>
      </c>
      <c r="AR81" s="57">
        <f t="shared" si="152"/>
        <v>-0.14742925720171771</v>
      </c>
      <c r="AS81" s="54">
        <f t="shared" si="153"/>
        <v>0.62156428463033409</v>
      </c>
      <c r="AT81" s="54">
        <f t="shared" si="154"/>
        <v>4.8804594304832104E-2</v>
      </c>
      <c r="AU81" s="57">
        <f t="shared" si="155"/>
        <v>-0.19891359272447653</v>
      </c>
      <c r="AV81" s="54">
        <f t="shared" si="156"/>
        <v>1.1022972825040391</v>
      </c>
      <c r="AW81" s="58">
        <f t="shared" si="157"/>
        <v>3.3126951740081366E-2</v>
      </c>
    </row>
    <row r="82" spans="1:49" ht="12.5" x14ac:dyDescent="0.25">
      <c r="A82" s="6" t="str">
        <f>IF(AND(B82='bcc-csm-1'!C81, B82='bcc-csm1-1-m'!C81,B82='BNU-ESM'!C81, B82=CanESM2!C81, B82=CCSM4!C81, B82='CNRM-CM5'!C81, B82='CSIRO-Mk3-6-0'!C81, B82='GFDL-ESM2M'!C81, B82='GFDL-ESM2G'!C81, B82='HadGEM2-ES'!C81, B82='HadGEM2-CC'!C81, B82=inmcm4!C81, B82='IPSL-CM5A-LR'!C81, B82='IPSL-CM5A-MR'!C81, B82='IPSL-MC5B-LR'!C81, B82=MIROC5!C81, B82='MIROC-ESM'!C81, B82='MIROC-ESM-CHEM'!C81, B82='MRI-CGCM3'!C81, B82='NorESM1-M'!C81), "Yes", "No")</f>
        <v>Yes</v>
      </c>
      <c r="B82" s="6">
        <v>20155</v>
      </c>
      <c r="C82" s="6" t="s">
        <v>155</v>
      </c>
      <c r="D82" s="7" t="s">
        <v>183</v>
      </c>
      <c r="E82" s="9">
        <f>AVERAGE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-3.0258333333849996</v>
      </c>
      <c r="F82" s="9">
        <f>AVERAGE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17.291938532599996</v>
      </c>
      <c r="G82" s="20">
        <f>AVERAGE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12.551117887005001</v>
      </c>
      <c r="H82" s="9">
        <f>AVERAGE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-3.9758333333499998</v>
      </c>
      <c r="I82" s="9">
        <f>AVERAGE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28.936906718010004</v>
      </c>
      <c r="J82" s="20">
        <f>AVERAGE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11.95999234155</v>
      </c>
      <c r="K82" s="9">
        <f>MIN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-5.4820512819999996</v>
      </c>
      <c r="L82" s="9">
        <f>MIN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-1.427345095</v>
      </c>
      <c r="M82" s="9">
        <f>MIN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-14.051008810000001</v>
      </c>
      <c r="N82" s="9">
        <f>MIN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-6.846153846</v>
      </c>
      <c r="O82" s="9">
        <f>MIN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0.76922551419999996</v>
      </c>
      <c r="P82" s="9">
        <f>MIN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-31.91120003</v>
      </c>
      <c r="Q82" s="9">
        <f>MAX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-0.6102564103</v>
      </c>
      <c r="R82" s="9">
        <f>MAX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31.41575057</v>
      </c>
      <c r="S82" s="9">
        <f>MAX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42.726604739999999</v>
      </c>
      <c r="T82" s="9">
        <f>MAX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-1.9576923079999999</v>
      </c>
      <c r="U82" s="9">
        <f>MAX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61.112231729999998</v>
      </c>
      <c r="V82" s="9">
        <f>MAX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58.948335550000003</v>
      </c>
      <c r="W82" s="9">
        <f>STDEV('bcc-csm-1'!$H81,'bcc-csm1-1-m'!$H81,'BNU-ESM'!$H81,CanESM2!$H81,CCSM4!$H81,'CNRM-CM5'!$H81,'CSIRO-Mk3-6-0'!$H81,'GFDL-ESM2M'!$H81,'GFDL-ESM2G'!$H81,'HadGEM2-ES'!$H81,'HadGEM2-CC'!$H81,inmcm4!$H81,'IPSL-CM5A-LR'!$H81,'IPSL-CM5A-MR'!$H81,'IPSL-MC5B-LR'!$H81,MIROC5!$H81,'MIROC-ESM'!$H81,'MIROC-ESM-CHEM'!$H81,'MRI-CGCM3'!$H81,'NorESM1-M'!$H81)</f>
        <v>1.2917892836853546</v>
      </c>
      <c r="X82" s="9">
        <f>STDEV('bcc-csm-1'!$I81,'bcc-csm1-1-m'!$I81,'BNU-ESM'!$I81,CanESM2!$I81,CCSM4!$I81,'CNRM-CM5'!$I81,'CSIRO-Mk3-6-0'!$I81,'GFDL-ESM2M'!$I81,'GFDL-ESM2G'!$I81,'HadGEM2-ES'!$I81,'HadGEM2-CC'!$I81,inmcm4!$I81,'IPSL-CM5A-LR'!$I81,'IPSL-CM5A-MR'!$I81,'IPSL-MC5B-LR'!$I81,MIROC5!$I81,'MIROC-ESM'!$I81,'MIROC-ESM-CHEM'!$I81,'MRI-CGCM3'!$I81,'NorESM1-M'!$I81)</f>
        <v>10.346824332051108</v>
      </c>
      <c r="Y82" s="9">
        <f>STDEV('bcc-csm-1'!$J81,'bcc-csm1-1-m'!$J81,'BNU-ESM'!$J81,CanESM2!$J81,CCSM4!$J81,'CNRM-CM5'!$J81,'CSIRO-Mk3-6-0'!$J81,'GFDL-ESM2M'!$J81,'GFDL-ESM2G'!$J81,'HadGEM2-ES'!$J81,'HadGEM2-CC'!$J81,inmcm4!$J81,'IPSL-CM5A-LR'!$J81,'IPSL-CM5A-MR'!$J81,'IPSL-MC5B-LR'!$J81,MIROC5!$J81,'MIROC-ESM'!$J81,'MIROC-ESM-CHEM'!$J81,'MRI-CGCM3'!$J81,'NorESM1-M'!$J81)</f>
        <v>15.274372000827347</v>
      </c>
      <c r="Z82" s="9">
        <f>STDEV('bcc-csm-1'!$K81,'bcc-csm1-1-m'!$K81,'BNU-ESM'!$K81,CanESM2!$K81,CCSM4!$K81,'CNRM-CM5'!$K81,'CSIRO-Mk3-6-0'!$K81,'GFDL-ESM2M'!$K81,'GFDL-ESM2G'!$K81,'HadGEM2-ES'!$K81,'HadGEM2-CC'!$K81,inmcm4!$K81,'IPSL-CM5A-LR'!$K81,'IPSL-CM5A-MR'!$K81,'IPSL-MC5B-LR'!$K81,MIROC5!$K81,'MIROC-ESM'!$K81,'MIROC-ESM-CHEM'!$K81,'MRI-CGCM3'!$K81,'NorESM1-M'!$K81)</f>
        <v>1.3191244535144113</v>
      </c>
      <c r="AA82" s="9">
        <f>STDEV('bcc-csm-1'!$L81,'bcc-csm1-1-m'!$L81,'BNU-ESM'!$L81,CanESM2!$L81,CCSM4!$L81,'CNRM-CM5'!$L81,'CSIRO-Mk3-6-0'!$L81,'GFDL-ESM2M'!$L81,'GFDL-ESM2G'!$L81,'HadGEM2-ES'!$L81,'HadGEM2-CC'!$L81,inmcm4!$L81,'IPSL-CM5A-LR'!$L81,'IPSL-CM5A-MR'!$L81,'IPSL-MC5B-LR'!$L81,MIROC5!$L81,'MIROC-ESM'!$L81,'MIROC-ESM-CHEM'!$L81,'MRI-CGCM3'!$L81,'NorESM1-M'!$L81)</f>
        <v>16.051149343691431</v>
      </c>
      <c r="AB82" s="9">
        <f>STDEV('bcc-csm-1'!$M81,'bcc-csm1-1-m'!$M81,'BNU-ESM'!$M81,CanESM2!$M81,CCSM4!$M81,'CNRM-CM5'!$M81,'CSIRO-Mk3-6-0'!$M81,'GFDL-ESM2M'!$M81,'GFDL-ESM2G'!$M81,'HadGEM2-ES'!$M81,'HadGEM2-CC'!$M81,inmcm4!$M81,'IPSL-CM5A-LR'!$M81,'IPSL-CM5A-MR'!$M81,'IPSL-MC5B-LR'!$M81,MIROC5!$M81,'MIROC-ESM'!$M81,'MIROC-ESM-CHEM'!$M81,'MRI-CGCM3'!$M81,'NorESM1-M'!$M81)</f>
        <v>26.865057622293705</v>
      </c>
      <c r="AC82" s="9">
        <f t="shared" ref="AC82:AH82" si="184">E82-(3*W82)</f>
        <v>-6.9012011844410637</v>
      </c>
      <c r="AD82" s="9">
        <f t="shared" si="184"/>
        <v>-13.74853446355333</v>
      </c>
      <c r="AE82" s="9">
        <f t="shared" si="184"/>
        <v>-33.271998115477039</v>
      </c>
      <c r="AF82" s="9">
        <f t="shared" si="184"/>
        <v>-7.9332066938932337</v>
      </c>
      <c r="AG82" s="9">
        <f t="shared" si="184"/>
        <v>-19.216541313064287</v>
      </c>
      <c r="AH82" s="9">
        <f t="shared" si="184"/>
        <v>-68.635180525331108</v>
      </c>
      <c r="AI82" s="9">
        <f t="shared" ref="AI82:AN82" si="185">E82+(3*W82)</f>
        <v>0.84953451767106403</v>
      </c>
      <c r="AJ82" s="9">
        <f t="shared" si="185"/>
        <v>48.332411528753326</v>
      </c>
      <c r="AK82" s="9">
        <f t="shared" si="185"/>
        <v>58.374233889487037</v>
      </c>
      <c r="AL82" s="9">
        <f t="shared" si="185"/>
        <v>-1.8459972806765812E-2</v>
      </c>
      <c r="AM82" s="9">
        <f t="shared" si="185"/>
        <v>77.090354749084298</v>
      </c>
      <c r="AN82" s="9">
        <f t="shared" si="185"/>
        <v>92.55516520843112</v>
      </c>
      <c r="AO82" s="60">
        <f>AVERAGE('bcc-csm-1'!$E81,'bcc-csm1-1-m'!$E81,'BNU-ESM'!$E81,CanESM2!$E81,CCSM4!$E81,'CNRM-CM5'!$E81,'CSIRO-Mk3-6-0'!$E81,'GFDL-ESM2M'!$E81,'GFDL-ESM2G'!$E81,'HadGEM2-ES'!$E81,'HadGEM2-CC'!$E81,inmcm4!$E81,'IPSL-CM5A-LR'!$E81,'IPSL-CM5A-MR'!$E81,'IPSL-MC5B-LR'!$E81,MIROC5!$E81,'MIROC-ESM'!$E81,'MIROC-ESM-CHEM'!$E81,'MRI-CGCM3'!$E81,'NorESM1-M'!$E81)</f>
        <v>15.183333334</v>
      </c>
      <c r="AP82" s="61">
        <f>AVERAGE('bcc-csm-1'!$F81,'bcc-csm1-1-m'!$F81,'BNU-ESM'!$F81,CanESM2!$F81,CCSM4!$F81,'CNRM-CM5'!$F81,'CSIRO-Mk3-6-0'!$F81,'GFDL-ESM2M'!$F81,'GFDL-ESM2G'!$F81,'HadGEM2-ES'!$F81,'HadGEM2-CC'!$F81,inmcm4!$F81,'IPSL-CM5A-LR'!$F81,'IPSL-CM5A-MR'!$F81,'IPSL-MC5B-LR'!$F81,MIROC5!$F81,'MIROC-ESM'!$F81,'MIROC-ESM-CHEM'!$F81,'MRI-CGCM3'!$F81,'NorESM1-M'!$F81)</f>
        <v>30.610927726500002</v>
      </c>
      <c r="AQ82" s="9">
        <f>AVERAGE('bcc-csm-1'!$G81,'bcc-csm1-1-m'!$G81,'BNU-ESM'!$G81,CanESM2!$G81,CCSM4!$G81,'CNRM-CM5'!$G81,'CSIRO-Mk3-6-0'!$G81,'GFDL-ESM2M'!$G81,'GFDL-ESM2G'!$G81,'HadGEM2-ES'!$G81,'HadGEM2-CC'!$G81,inmcm4!$G81,'IPSL-CM5A-LR'!$G81,'IPSL-CM5A-MR'!$G81,'IPSL-MC5B-LR'!$G81,MIROC5!$G81,'MIROC-ESM'!$G81,'MIROC-ESM-CHEM'!$G81,'MRI-CGCM3'!$G81,'NorESM1-M'!$G81)</f>
        <v>237.70899920500005</v>
      </c>
      <c r="AR82" s="57">
        <f t="shared" si="152"/>
        <v>-0.19928649834811032</v>
      </c>
      <c r="AS82" s="54">
        <f t="shared" si="153"/>
        <v>0.56489429811139946</v>
      </c>
      <c r="AT82" s="54">
        <f t="shared" si="154"/>
        <v>5.2800348026289599E-2</v>
      </c>
      <c r="AU82" s="57">
        <f t="shared" si="155"/>
        <v>-0.2618551042706101</v>
      </c>
      <c r="AV82" s="54">
        <f t="shared" si="156"/>
        <v>0.94531296067055193</v>
      </c>
      <c r="AW82" s="58">
        <f t="shared" si="157"/>
        <v>5.0313586702856433E-2</v>
      </c>
    </row>
    <row r="83" spans="1:49" ht="12.5" x14ac:dyDescent="0.25">
      <c r="A83" s="6" t="str">
        <f>IF(AND(B83='bcc-csm-1'!C82, B83='bcc-csm1-1-m'!C82,B83='BNU-ESM'!C82, B83=CanESM2!C82, B83=CCSM4!C82, B83='CNRM-CM5'!C82, B83='CSIRO-Mk3-6-0'!C82, B83='GFDL-ESM2M'!C82, B83='GFDL-ESM2G'!C82, B83='HadGEM2-ES'!C82, B83='HadGEM2-CC'!C82, B83=inmcm4!C82, B83='IPSL-CM5A-LR'!C82, B83='IPSL-CM5A-MR'!C82, B83='IPSL-MC5B-LR'!C82, B83=MIROC5!C82, B83='MIROC-ESM'!C82, B83='MIROC-ESM-CHEM'!C82, B83='MRI-CGCM3'!C82, B83='NorESM1-M'!C82), "Yes", "No")</f>
        <v>Yes</v>
      </c>
      <c r="B83" s="6">
        <v>20157</v>
      </c>
      <c r="C83" s="6" t="s">
        <v>156</v>
      </c>
      <c r="D83" s="7" t="s">
        <v>183</v>
      </c>
      <c r="E83" s="9">
        <f>AVERAGE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-3.6714102564200006</v>
      </c>
      <c r="F83" s="9">
        <f>AVERAGE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14.158026429049997</v>
      </c>
      <c r="G83" s="20">
        <f>AVERAGE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9.3932228812650003</v>
      </c>
      <c r="H83" s="9">
        <f>AVERAGE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-4.9239102564000001</v>
      </c>
      <c r="I83" s="9">
        <f>AVERAGE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22.900895907200002</v>
      </c>
      <c r="J83" s="20">
        <f>AVERAGE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13.222867777180999</v>
      </c>
      <c r="K83" s="9">
        <f>MIN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-6.1</v>
      </c>
      <c r="L83" s="9">
        <f>MIN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-0.7075697581</v>
      </c>
      <c r="M83" s="9">
        <f>MIN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-21.40351064</v>
      </c>
      <c r="N83" s="9">
        <f>MIN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-8.8153846149999993</v>
      </c>
      <c r="O83" s="9">
        <f>MIN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2.112016052</v>
      </c>
      <c r="P83" s="9">
        <f>MIN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-25.557482270000001</v>
      </c>
      <c r="Q83" s="9">
        <f>MAX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6.4102564099999995E-2</v>
      </c>
      <c r="R83" s="9">
        <f>MAX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31.760111040000002</v>
      </c>
      <c r="S83" s="9">
        <f>MAX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48.603194309999999</v>
      </c>
      <c r="T83" s="9">
        <f>MAX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-1.8128205129999999</v>
      </c>
      <c r="U83" s="9">
        <f>MAX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56.413301820000001</v>
      </c>
      <c r="V83" s="9">
        <f>MAX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53.479378560000001</v>
      </c>
      <c r="W83" s="9">
        <f>STDEV('bcc-csm-1'!$H82,'bcc-csm1-1-m'!$H82,'BNU-ESM'!$H82,CanESM2!$H82,CCSM4!$H82,'CNRM-CM5'!$H82,'CSIRO-Mk3-6-0'!$H82,'GFDL-ESM2M'!$H82,'GFDL-ESM2G'!$H82,'HadGEM2-ES'!$H82,'HadGEM2-CC'!$H82,inmcm4!$H82,'IPSL-CM5A-LR'!$H82,'IPSL-CM5A-MR'!$H82,'IPSL-MC5B-LR'!$H82,MIROC5!$H82,'MIROC-ESM'!$H82,'MIROC-ESM-CHEM'!$H82,'MRI-CGCM3'!$H82,'NorESM1-M'!$H82)</f>
        <v>1.7916770343252435</v>
      </c>
      <c r="X83" s="9">
        <f>STDEV('bcc-csm-1'!$I82,'bcc-csm1-1-m'!$I82,'BNU-ESM'!$I82,CanESM2!$I82,CCSM4!$I82,'CNRM-CM5'!$I82,'CSIRO-Mk3-6-0'!$I82,'GFDL-ESM2M'!$I82,'GFDL-ESM2G'!$I82,'HadGEM2-ES'!$I82,'HadGEM2-CC'!$I82,inmcm4!$I82,'IPSL-CM5A-LR'!$I82,'IPSL-CM5A-MR'!$I82,'IPSL-MC5B-LR'!$I82,MIROC5!$I82,'MIROC-ESM'!$I82,'MIROC-ESM-CHEM'!$I82,'MRI-CGCM3'!$I82,'NorESM1-M'!$I82)</f>
        <v>9.4753547206070454</v>
      </c>
      <c r="Y83" s="9">
        <f>STDEV('bcc-csm-1'!$J82,'bcc-csm1-1-m'!$J82,'BNU-ESM'!$J82,CanESM2!$J82,CCSM4!$J82,'CNRM-CM5'!$J82,'CSIRO-Mk3-6-0'!$J82,'GFDL-ESM2M'!$J82,'GFDL-ESM2G'!$J82,'HadGEM2-ES'!$J82,'HadGEM2-CC'!$J82,inmcm4!$J82,'IPSL-CM5A-LR'!$J82,'IPSL-CM5A-MR'!$J82,'IPSL-MC5B-LR'!$J82,MIROC5!$J82,'MIROC-ESM'!$J82,'MIROC-ESM-CHEM'!$J82,'MRI-CGCM3'!$J82,'NorESM1-M'!$J82)</f>
        <v>19.654250628198096</v>
      </c>
      <c r="Z83" s="9">
        <f>STDEV('bcc-csm-1'!$K82,'bcc-csm1-1-m'!$K82,'BNU-ESM'!$K82,CanESM2!$K82,CCSM4!$K82,'CNRM-CM5'!$K82,'CSIRO-Mk3-6-0'!$K82,'GFDL-ESM2M'!$K82,'GFDL-ESM2G'!$K82,'HadGEM2-ES'!$K82,'HadGEM2-CC'!$K82,inmcm4!$K82,'IPSL-CM5A-LR'!$K82,'IPSL-CM5A-MR'!$K82,'IPSL-MC5B-LR'!$K82,MIROC5!$K82,'MIROC-ESM'!$K82,'MIROC-ESM-CHEM'!$K82,'MRI-CGCM3'!$K82,'NorESM1-M'!$K82)</f>
        <v>1.9332547259988477</v>
      </c>
      <c r="AA83" s="9">
        <f>STDEV('bcc-csm-1'!$L82,'bcc-csm1-1-m'!$L82,'BNU-ESM'!$L82,CanESM2!$L82,CCSM4!$L82,'CNRM-CM5'!$L82,'CSIRO-Mk3-6-0'!$L82,'GFDL-ESM2M'!$L82,'GFDL-ESM2G'!$L82,'HadGEM2-ES'!$L82,'HadGEM2-CC'!$L82,inmcm4!$L82,'IPSL-CM5A-LR'!$L82,'IPSL-CM5A-MR'!$L82,'IPSL-MC5B-LR'!$L82,MIROC5!$L82,'MIROC-ESM'!$L82,'MIROC-ESM-CHEM'!$L82,'MRI-CGCM3'!$L82,'NorESM1-M'!$L82)</f>
        <v>14.682900484351812</v>
      </c>
      <c r="AB83" s="9">
        <f>STDEV('bcc-csm-1'!$M82,'bcc-csm1-1-m'!$M82,'BNU-ESM'!$M82,CanESM2!$M82,CCSM4!$M82,'CNRM-CM5'!$M82,'CSIRO-Mk3-6-0'!$M82,'GFDL-ESM2M'!$M82,'GFDL-ESM2G'!$M82,'HadGEM2-ES'!$M82,'HadGEM2-CC'!$M82,inmcm4!$M82,'IPSL-CM5A-LR'!$M82,'IPSL-CM5A-MR'!$M82,'IPSL-MC5B-LR'!$M82,MIROC5!$M82,'MIROC-ESM'!$M82,'MIROC-ESM-CHEM'!$M82,'MRI-CGCM3'!$M82,'NorESM1-M'!$M82)</f>
        <v>26.432637733955545</v>
      </c>
      <c r="AC83" s="9">
        <f t="shared" ref="AC83:AH83" si="186">E83-(3*W83)</f>
        <v>-9.0464413593957325</v>
      </c>
      <c r="AD83" s="9">
        <f t="shared" si="186"/>
        <v>-14.268037732771141</v>
      </c>
      <c r="AE83" s="9">
        <f t="shared" si="186"/>
        <v>-49.569529003329279</v>
      </c>
      <c r="AF83" s="9">
        <f t="shared" si="186"/>
        <v>-10.723674434396543</v>
      </c>
      <c r="AG83" s="9">
        <f t="shared" si="186"/>
        <v>-21.147805545855434</v>
      </c>
      <c r="AH83" s="9">
        <f t="shared" si="186"/>
        <v>-66.075045424685641</v>
      </c>
      <c r="AI83" s="9">
        <f t="shared" ref="AI83:AN83" si="187">E83+(3*W83)</f>
        <v>1.7036208465557303</v>
      </c>
      <c r="AJ83" s="9">
        <f t="shared" si="187"/>
        <v>42.584090590871135</v>
      </c>
      <c r="AK83" s="9">
        <f t="shared" si="187"/>
        <v>68.355974765859287</v>
      </c>
      <c r="AL83" s="9">
        <f t="shared" si="187"/>
        <v>0.87585392159654329</v>
      </c>
      <c r="AM83" s="9">
        <f t="shared" si="187"/>
        <v>66.949597360255439</v>
      </c>
      <c r="AN83" s="9">
        <f t="shared" si="187"/>
        <v>92.520780979047629</v>
      </c>
      <c r="AO83" s="60">
        <f>AVERAGE('bcc-csm-1'!$E82,'bcc-csm1-1-m'!$E82,'BNU-ESM'!$E82,CanESM2!$E82,CCSM4!$E82,'CNRM-CM5'!$E82,'CSIRO-Mk3-6-0'!$E82,'GFDL-ESM2M'!$E82,'GFDL-ESM2G'!$E82,'HadGEM2-ES'!$E82,'HadGEM2-CC'!$E82,inmcm4!$E82,'IPSL-CM5A-LR'!$E82,'IPSL-CM5A-MR'!$E82,'IPSL-MC5B-LR'!$E82,MIROC5!$E82,'MIROC-ESM'!$E82,'MIROC-ESM-CHEM'!$E82,'MRI-CGCM3'!$E82,'NorESM1-M'!$E82)</f>
        <v>21.156410257000001</v>
      </c>
      <c r="AP83" s="61">
        <f>AVERAGE('bcc-csm-1'!$F82,'bcc-csm1-1-m'!$F82,'BNU-ESM'!$F82,CanESM2!$F82,CCSM4!$F82,'CNRM-CM5'!$F82,'CSIRO-Mk3-6-0'!$F82,'GFDL-ESM2M'!$F82,'GFDL-ESM2G'!$F82,'HadGEM2-ES'!$F82,'HadGEM2-CC'!$F82,inmcm4!$F82,'IPSL-CM5A-LR'!$F82,'IPSL-CM5A-MR'!$F82,'IPSL-MC5B-LR'!$F82,MIROC5!$F82,'MIROC-ESM'!$F82,'MIROC-ESM-CHEM'!$F82,'MRI-CGCM3'!$F82,'NorESM1-M'!$F82)</f>
        <v>20.028614471999997</v>
      </c>
      <c r="AQ83" s="9">
        <f>AVERAGE('bcc-csm-1'!$G82,'bcc-csm1-1-m'!$G82,'BNU-ESM'!$G82,CanESM2!$G82,CCSM4!$G82,'CNRM-CM5'!$G82,'CSIRO-Mk3-6-0'!$G82,'GFDL-ESM2M'!$G82,'GFDL-ESM2G'!$G82,'HadGEM2-ES'!$G82,'HadGEM2-CC'!$G82,inmcm4!$G82,'IPSL-CM5A-LR'!$G82,'IPSL-CM5A-MR'!$G82,'IPSL-MC5B-LR'!$G82,MIROC5!$G82,'MIROC-ESM'!$G82,'MIROC-ESM-CHEM'!$G82,'MRI-CGCM3'!$G82,'NorESM1-M'!$G82)</f>
        <v>228.394671695</v>
      </c>
      <c r="AR83" s="57">
        <f t="shared" si="152"/>
        <v>-0.17353654102095342</v>
      </c>
      <c r="AS83" s="54">
        <f t="shared" si="153"/>
        <v>0.70688995730797644</v>
      </c>
      <c r="AT83" s="54">
        <f t="shared" si="154"/>
        <v>4.1127154200027848E-2</v>
      </c>
      <c r="AU83" s="57">
        <f t="shared" si="155"/>
        <v>-0.23273845593776149</v>
      </c>
      <c r="AV83" s="54">
        <f t="shared" si="156"/>
        <v>1.1434088932719462</v>
      </c>
      <c r="AW83" s="58">
        <f t="shared" si="157"/>
        <v>5.7894817243542875E-2</v>
      </c>
    </row>
    <row r="84" spans="1:49" ht="12.5" x14ac:dyDescent="0.25">
      <c r="A84" s="6" t="str">
        <f>IF(AND(B84='bcc-csm-1'!C83, B84='bcc-csm1-1-m'!C83,B84='BNU-ESM'!C83, B84=CanESM2!C83, B84=CCSM4!C83, B84='CNRM-CM5'!C83, B84='CSIRO-Mk3-6-0'!C83, B84='GFDL-ESM2M'!C83, B84='GFDL-ESM2G'!C83, B84='HadGEM2-ES'!C83, B84='HadGEM2-CC'!C83, B84=inmcm4!C83, B84='IPSL-CM5A-LR'!C83, B84='IPSL-CM5A-MR'!C83, B84='IPSL-MC5B-LR'!C83, B84=MIROC5!C83, B84='MIROC-ESM'!C83, B84='MIROC-ESM-CHEM'!C83, B84='MRI-CGCM3'!C83, B84='NorESM1-M'!C83), "Yes", "No")</f>
        <v>Yes</v>
      </c>
      <c r="B84" s="6">
        <v>20159</v>
      </c>
      <c r="C84" s="6" t="s">
        <v>157</v>
      </c>
      <c r="D84" s="7" t="s">
        <v>183</v>
      </c>
      <c r="E84" s="9">
        <f>AVERAGE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-3.1517307690999998</v>
      </c>
      <c r="F84" s="9">
        <f>AVERAGE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17.218167241349999</v>
      </c>
      <c r="G84" s="20">
        <f>AVERAGE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12.174615998350001</v>
      </c>
      <c r="H84" s="9">
        <f>AVERAGE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-4.1567307691000002</v>
      </c>
      <c r="I84" s="9">
        <f>AVERAGE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28.275565856309999</v>
      </c>
      <c r="J84" s="20">
        <f>AVERAGE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10.639540725299998</v>
      </c>
      <c r="K84" s="9">
        <f>MIN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-5.2641025639999999</v>
      </c>
      <c r="L84" s="9">
        <f>MIN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-1.1113817580000001</v>
      </c>
      <c r="M84" s="9">
        <f>MIN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-14.60251607</v>
      </c>
      <c r="N84" s="9">
        <f>MIN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-6.9692307690000002</v>
      </c>
      <c r="O84" s="9">
        <f>MIN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0.44671303919999999</v>
      </c>
      <c r="P84" s="9">
        <f>MIN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-24.482288440000001</v>
      </c>
      <c r="Q84" s="9">
        <f>MAX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-0.3602564103</v>
      </c>
      <c r="R84" s="9">
        <f>MAX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32.324967200000003</v>
      </c>
      <c r="S84" s="9">
        <f>MAX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40.094969300000002</v>
      </c>
      <c r="T84" s="9">
        <f>MAX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-1.9564102560000001</v>
      </c>
      <c r="U84" s="9">
        <f>MAX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62.018029460000001</v>
      </c>
      <c r="V84" s="9">
        <f>MAX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60.219429249999997</v>
      </c>
      <c r="W84" s="9">
        <f>STDEV('bcc-csm-1'!$H83,'bcc-csm1-1-m'!$H83,'BNU-ESM'!$H83,CanESM2!$H83,CCSM4!$H83,'CNRM-CM5'!$H83,'CSIRO-Mk3-6-0'!$H83,'GFDL-ESM2M'!$H83,'GFDL-ESM2G'!$H83,'HadGEM2-ES'!$H83,'HadGEM2-CC'!$H83,inmcm4!$H83,'IPSL-CM5A-LR'!$H83,'IPSL-CM5A-MR'!$H83,'IPSL-MC5B-LR'!$H83,MIROC5!$H83,'MIROC-ESM'!$H83,'MIROC-ESM-CHEM'!$H83,'MRI-CGCM3'!$H83,'NorESM1-M'!$H83)</f>
        <v>1.3142704065638329</v>
      </c>
      <c r="X84" s="9">
        <f>STDEV('bcc-csm-1'!$I83,'bcc-csm1-1-m'!$I83,'BNU-ESM'!$I83,CanESM2!$I83,CCSM4!$I83,'CNRM-CM5'!$I83,'CSIRO-Mk3-6-0'!$I83,'GFDL-ESM2M'!$I83,'GFDL-ESM2G'!$I83,'HadGEM2-ES'!$I83,'HadGEM2-CC'!$I83,inmcm4!$I83,'IPSL-CM5A-LR'!$I83,'IPSL-CM5A-MR'!$I83,'IPSL-MC5B-LR'!$I83,MIROC5!$I83,'MIROC-ESM'!$I83,'MIROC-ESM-CHEM'!$I83,'MRI-CGCM3'!$I83,'NorESM1-M'!$I83)</f>
        <v>10.250606004321169</v>
      </c>
      <c r="Y84" s="9">
        <f>STDEV('bcc-csm-1'!$J83,'bcc-csm1-1-m'!$J83,'BNU-ESM'!$J83,CanESM2!$J83,CCSM4!$J83,'CNRM-CM5'!$J83,'CSIRO-Mk3-6-0'!$J83,'GFDL-ESM2M'!$J83,'GFDL-ESM2G'!$J83,'HadGEM2-ES'!$J83,'HadGEM2-CC'!$J83,inmcm4!$J83,'IPSL-CM5A-LR'!$J83,'IPSL-CM5A-MR'!$J83,'IPSL-MC5B-LR'!$J83,MIROC5!$J83,'MIROC-ESM'!$J83,'MIROC-ESM-CHEM'!$J83,'MRI-CGCM3'!$J83,'NorESM1-M'!$J83)</f>
        <v>14.163467814192769</v>
      </c>
      <c r="Z84" s="9">
        <f>STDEV('bcc-csm-1'!$K83,'bcc-csm1-1-m'!$K83,'BNU-ESM'!$K83,CanESM2!$K83,CCSM4!$K83,'CNRM-CM5'!$K83,'CSIRO-Mk3-6-0'!$K83,'GFDL-ESM2M'!$K83,'GFDL-ESM2G'!$K83,'HadGEM2-ES'!$K83,'HadGEM2-CC'!$K83,inmcm4!$K83,'IPSL-CM5A-LR'!$K83,'IPSL-CM5A-MR'!$K83,'IPSL-MC5B-LR'!$K83,MIROC5!$K83,'MIROC-ESM'!$K83,'MIROC-ESM-CHEM'!$K83,'MRI-CGCM3'!$K83,'NorESM1-M'!$K83)</f>
        <v>1.3797339149843493</v>
      </c>
      <c r="AA84" s="9">
        <f>STDEV('bcc-csm-1'!$L83,'bcc-csm1-1-m'!$L83,'BNU-ESM'!$L83,CanESM2!$L83,CCSM4!$L83,'CNRM-CM5'!$L83,'CSIRO-Mk3-6-0'!$L83,'GFDL-ESM2M'!$L83,'GFDL-ESM2G'!$L83,'HadGEM2-ES'!$L83,'HadGEM2-CC'!$L83,inmcm4!$L83,'IPSL-CM5A-LR'!$L83,'IPSL-CM5A-MR'!$L83,'IPSL-MC5B-LR'!$L83,MIROC5!$L83,'MIROC-ESM'!$L83,'MIROC-ESM-CHEM'!$L83,'MRI-CGCM3'!$L83,'NorESM1-M'!$L83)</f>
        <v>16.243880297667538</v>
      </c>
      <c r="AB84" s="9">
        <f>STDEV('bcc-csm-1'!$M83,'bcc-csm1-1-m'!$M83,'BNU-ESM'!$M83,CanESM2!$M83,CCSM4!$M83,'CNRM-CM5'!$M83,'CSIRO-Mk3-6-0'!$M83,'GFDL-ESM2M'!$M83,'GFDL-ESM2G'!$M83,'HadGEM2-ES'!$M83,'HadGEM2-CC'!$M83,inmcm4!$M83,'IPSL-CM5A-LR'!$M83,'IPSL-CM5A-MR'!$M83,'IPSL-MC5B-LR'!$M83,MIROC5!$M83,'MIROC-ESM'!$M83,'MIROC-ESM-CHEM'!$M83,'MRI-CGCM3'!$M83,'NorESM1-M'!$M83)</f>
        <v>25.404967056419757</v>
      </c>
      <c r="AC84" s="9">
        <f t="shared" ref="AC84:AH84" si="188">E84-(3*W84)</f>
        <v>-7.094541988791498</v>
      </c>
      <c r="AD84" s="9">
        <f t="shared" si="188"/>
        <v>-13.533650771613505</v>
      </c>
      <c r="AE84" s="9">
        <f t="shared" si="188"/>
        <v>-30.315787444228306</v>
      </c>
      <c r="AF84" s="9">
        <f t="shared" si="188"/>
        <v>-8.2959325140530478</v>
      </c>
      <c r="AG84" s="9">
        <f t="shared" si="188"/>
        <v>-20.456075036692614</v>
      </c>
      <c r="AH84" s="9">
        <f t="shared" si="188"/>
        <v>-65.575360443959269</v>
      </c>
      <c r="AI84" s="9">
        <f t="shared" ref="AI84:AN84" si="189">E84+(3*W84)</f>
        <v>0.79108045059149878</v>
      </c>
      <c r="AJ84" s="9">
        <f t="shared" si="189"/>
        <v>47.969985254313499</v>
      </c>
      <c r="AK84" s="9">
        <f t="shared" si="189"/>
        <v>54.665019440928305</v>
      </c>
      <c r="AL84" s="9">
        <f t="shared" si="189"/>
        <v>-1.7529024146952565E-2</v>
      </c>
      <c r="AM84" s="9">
        <f t="shared" si="189"/>
        <v>77.007206749312616</v>
      </c>
      <c r="AN84" s="9">
        <f t="shared" si="189"/>
        <v>86.854441894559258</v>
      </c>
      <c r="AO84" s="60">
        <f>AVERAGE('bcc-csm-1'!$E83,'bcc-csm1-1-m'!$E83,'BNU-ESM'!$E83,CanESM2!$E83,CCSM4!$E83,'CNRM-CM5'!$E83,'CSIRO-Mk3-6-0'!$E83,'GFDL-ESM2M'!$E83,'GFDL-ESM2G'!$E83,'HadGEM2-ES'!$E83,'HadGEM2-CC'!$E83,inmcm4!$E83,'IPSL-CM5A-LR'!$E83,'IPSL-CM5A-MR'!$E83,'IPSL-MC5B-LR'!$E83,MIROC5!$E83,'MIROC-ESM'!$E83,'MIROC-ESM-CHEM'!$E83,'MRI-CGCM3'!$E83,'NorESM1-M'!$E83)</f>
        <v>16.469230768999999</v>
      </c>
      <c r="AP84" s="61">
        <f>AVERAGE('bcc-csm-1'!$F83,'bcc-csm1-1-m'!$F83,'BNU-ESM'!$F83,CanESM2!$F83,CCSM4!$F83,'CNRM-CM5'!$F83,'CSIRO-Mk3-6-0'!$F83,'GFDL-ESM2M'!$F83,'GFDL-ESM2G'!$F83,'HadGEM2-ES'!$F83,'HadGEM2-CC'!$F83,inmcm4!$F83,'IPSL-CM5A-LR'!$F83,'IPSL-CM5A-MR'!$F83,'IPSL-MC5B-LR'!$F83,MIROC5!$F83,'MIROC-ESM'!$F83,'MIROC-ESM-CHEM'!$F83,'MRI-CGCM3'!$F83,'NorESM1-M'!$F83)</f>
        <v>30.357004971500004</v>
      </c>
      <c r="AQ84" s="9">
        <f>AVERAGE('bcc-csm-1'!$G83,'bcc-csm1-1-m'!$G83,'BNU-ESM'!$G83,CanESM2!$G83,CCSM4!$G83,'CNRM-CM5'!$G83,'CSIRO-Mk3-6-0'!$G83,'GFDL-ESM2M'!$G83,'GFDL-ESM2G'!$G83,'HadGEM2-ES'!$G83,'HadGEM2-CC'!$G83,inmcm4!$G83,'IPSL-CM5A-LR'!$G83,'IPSL-CM5A-MR'!$G83,'IPSL-MC5B-LR'!$G83,MIROC5!$G83,'MIROC-ESM'!$G83,'MIROC-ESM-CHEM'!$G83,'MRI-CGCM3'!$G83,'NorESM1-M'!$G83)</f>
        <v>222.34121064000001</v>
      </c>
      <c r="AR84" s="57">
        <f t="shared" si="152"/>
        <v>-0.19137085473551663</v>
      </c>
      <c r="AS84" s="54">
        <f t="shared" si="153"/>
        <v>0.56718926183643248</v>
      </c>
      <c r="AT84" s="54">
        <f t="shared" si="154"/>
        <v>5.4756452766025115E-2</v>
      </c>
      <c r="AU84" s="57">
        <f t="shared" si="155"/>
        <v>-0.25239374123800645</v>
      </c>
      <c r="AV84" s="54">
        <f t="shared" si="156"/>
        <v>0.9314346353619497</v>
      </c>
      <c r="AW84" s="58">
        <f t="shared" si="157"/>
        <v>4.7852310845454687E-2</v>
      </c>
    </row>
    <row r="85" spans="1:49" ht="12.5" x14ac:dyDescent="0.25">
      <c r="A85" s="6" t="str">
        <f>IF(AND(B85='bcc-csm-1'!C84, B85='bcc-csm1-1-m'!C84,B85='BNU-ESM'!C84, B85=CanESM2!C84, B85=CCSM4!C84, B85='CNRM-CM5'!C84, B85='CSIRO-Mk3-6-0'!C84, B85='GFDL-ESM2M'!C84, B85='GFDL-ESM2G'!C84, B85='HadGEM2-ES'!C84, B85='HadGEM2-CC'!C84, B85=inmcm4!C84, B85='IPSL-CM5A-LR'!C84, B85='IPSL-CM5A-MR'!C84, B85='IPSL-MC5B-LR'!C84, B85=MIROC5!C84, B85='MIROC-ESM'!C84, B85='MIROC-ESM-CHEM'!C84, B85='MRI-CGCM3'!C84, B85='NorESM1-M'!C84), "Yes", "No")</f>
        <v>Yes</v>
      </c>
      <c r="B85" s="6">
        <v>20161</v>
      </c>
      <c r="C85" s="6" t="s">
        <v>158</v>
      </c>
      <c r="D85" s="7" t="s">
        <v>183</v>
      </c>
      <c r="E85" s="9">
        <f>AVERAGE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-3.3378846154000001</v>
      </c>
      <c r="F85" s="9">
        <f>AVERAGE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15.260389650124997</v>
      </c>
      <c r="G85" s="20">
        <f>AVERAGE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12.349764078350001</v>
      </c>
      <c r="H85" s="9">
        <f>AVERAGE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-4.4153846153999989</v>
      </c>
      <c r="I85" s="9">
        <f>AVERAGE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25.209195884250004</v>
      </c>
      <c r="J85" s="20">
        <f>AVERAGE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18.793711586364999</v>
      </c>
      <c r="K85" s="9">
        <f>MIN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-5.4987179490000004</v>
      </c>
      <c r="L85" s="9">
        <f>MIN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-0.2571530098</v>
      </c>
      <c r="M85" s="9">
        <f>MIN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-14.524336099999999</v>
      </c>
      <c r="N85" s="9">
        <f>MIN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-8.1756410259999992</v>
      </c>
      <c r="O85" s="9">
        <f>MIN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1.8886938170000001</v>
      </c>
      <c r="P85" s="9">
        <f>MIN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-21.633344399999999</v>
      </c>
      <c r="Q85" s="9">
        <f>MAX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0.2461538462</v>
      </c>
      <c r="R85" s="9">
        <f>MAX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32.990152520000002</v>
      </c>
      <c r="S85" s="9">
        <f>MAX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55.420669699999998</v>
      </c>
      <c r="T85" s="9">
        <f>MAX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-1.344871795</v>
      </c>
      <c r="U85" s="9">
        <f>MAX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62.696819519999998</v>
      </c>
      <c r="V85" s="9">
        <f>MAX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54.321941889999998</v>
      </c>
      <c r="W85" s="9">
        <f>STDEV('bcc-csm-1'!$H84,'bcc-csm1-1-m'!$H84,'BNU-ESM'!$H84,CanESM2!$H84,CCSM4!$H84,'CNRM-CM5'!$H84,'CSIRO-Mk3-6-0'!$H84,'GFDL-ESM2M'!$H84,'GFDL-ESM2G'!$H84,'HadGEM2-ES'!$H84,'HadGEM2-CC'!$H84,inmcm4!$H84,'IPSL-CM5A-LR'!$H84,'IPSL-CM5A-MR'!$H84,'IPSL-MC5B-LR'!$H84,MIROC5!$H84,'MIROC-ESM'!$H84,'MIROC-ESM-CHEM'!$H84,'MRI-CGCM3'!$H84,'NorESM1-M'!$H84)</f>
        <v>1.5859195265517509</v>
      </c>
      <c r="X85" s="9">
        <f>STDEV('bcc-csm-1'!$I84,'bcc-csm1-1-m'!$I84,'BNU-ESM'!$I84,CanESM2!$I84,CCSM4!$I84,'CNRM-CM5'!$I84,'CSIRO-Mk3-6-0'!$I84,'GFDL-ESM2M'!$I84,'GFDL-ESM2G'!$I84,'HadGEM2-ES'!$I84,'HadGEM2-CC'!$I84,inmcm4!$I84,'IPSL-CM5A-LR'!$I84,'IPSL-CM5A-MR'!$I84,'IPSL-MC5B-LR'!$I84,MIROC5!$I84,'MIROC-ESM'!$I84,'MIROC-ESM-CHEM'!$I84,'MRI-CGCM3'!$I84,'NorESM1-M'!$I84)</f>
        <v>10.646641472162372</v>
      </c>
      <c r="Y85" s="9">
        <f>STDEV('bcc-csm-1'!$J84,'bcc-csm1-1-m'!$J84,'BNU-ESM'!$J84,CanESM2!$J84,CCSM4!$J84,'CNRM-CM5'!$J84,'CSIRO-Mk3-6-0'!$J84,'GFDL-ESM2M'!$J84,'GFDL-ESM2G'!$J84,'HadGEM2-ES'!$J84,'HadGEM2-CC'!$J84,inmcm4!$J84,'IPSL-CM5A-LR'!$J84,'IPSL-CM5A-MR'!$J84,'IPSL-MC5B-LR'!$J84,MIROC5!$J84,'MIROC-ESM'!$J84,'MIROC-ESM-CHEM'!$J84,'MRI-CGCM3'!$J84,'NorESM1-M'!$J84)</f>
        <v>19.970770897455509</v>
      </c>
      <c r="Z85" s="9">
        <f>STDEV('bcc-csm-1'!$K84,'bcc-csm1-1-m'!$K84,'BNU-ESM'!$K84,CanESM2!$K84,CCSM4!$K84,'CNRM-CM5'!$K84,'CSIRO-Mk3-6-0'!$K84,'GFDL-ESM2M'!$K84,'GFDL-ESM2G'!$K84,'HadGEM2-ES'!$K84,'HadGEM2-CC'!$K84,inmcm4!$K84,'IPSL-CM5A-LR'!$K84,'IPSL-CM5A-MR'!$K84,'IPSL-MC5B-LR'!$K84,MIROC5!$K84,'MIROC-ESM'!$K84,'MIROC-ESM-CHEM'!$K84,'MRI-CGCM3'!$K84,'NorESM1-M'!$K84)</f>
        <v>1.7698924031124967</v>
      </c>
      <c r="AA85" s="9">
        <f>STDEV('bcc-csm-1'!$L84,'bcc-csm1-1-m'!$L84,'BNU-ESM'!$L84,CanESM2!$L84,CCSM4!$L84,'CNRM-CM5'!$L84,'CSIRO-Mk3-6-0'!$L84,'GFDL-ESM2M'!$L84,'GFDL-ESM2G'!$L84,'HadGEM2-ES'!$L84,'HadGEM2-CC'!$L84,inmcm4!$L84,'IPSL-CM5A-LR'!$L84,'IPSL-CM5A-MR'!$L84,'IPSL-MC5B-LR'!$L84,MIROC5!$L84,'MIROC-ESM'!$L84,'MIROC-ESM-CHEM'!$L84,'MRI-CGCM3'!$L84,'NorESM1-M'!$L84)</f>
        <v>16.573314514288484</v>
      </c>
      <c r="AB85" s="9">
        <f>STDEV('bcc-csm-1'!$M84,'bcc-csm1-1-m'!$M84,'BNU-ESM'!$M84,CanESM2!$M84,CCSM4!$M84,'CNRM-CM5'!$M84,'CSIRO-Mk3-6-0'!$M84,'GFDL-ESM2M'!$M84,'GFDL-ESM2G'!$M84,'HadGEM2-ES'!$M84,'HadGEM2-CC'!$M84,inmcm4!$M84,'IPSL-CM5A-LR'!$M84,'IPSL-CM5A-MR'!$M84,'IPSL-MC5B-LR'!$M84,MIROC5!$M84,'MIROC-ESM'!$M84,'MIROC-ESM-CHEM'!$M84,'MRI-CGCM3'!$M84,'NorESM1-M'!$M84)</f>
        <v>25.522686466371169</v>
      </c>
      <c r="AC85" s="9">
        <f t="shared" ref="AC85:AH85" si="190">E85-(3*W85)</f>
        <v>-8.0956431950552528</v>
      </c>
      <c r="AD85" s="9">
        <f t="shared" si="190"/>
        <v>-16.679534766362117</v>
      </c>
      <c r="AE85" s="9">
        <f t="shared" si="190"/>
        <v>-47.562548614016528</v>
      </c>
      <c r="AF85" s="9">
        <f t="shared" si="190"/>
        <v>-9.7250618247374891</v>
      </c>
      <c r="AG85" s="9">
        <f t="shared" si="190"/>
        <v>-24.510747658615447</v>
      </c>
      <c r="AH85" s="9">
        <f t="shared" si="190"/>
        <v>-57.774347812748509</v>
      </c>
      <c r="AI85" s="9">
        <f t="shared" ref="AI85:AN85" si="191">E85+(3*W85)</f>
        <v>1.4198739642552525</v>
      </c>
      <c r="AJ85" s="9">
        <f t="shared" si="191"/>
        <v>47.200314066612115</v>
      </c>
      <c r="AK85" s="9">
        <f t="shared" si="191"/>
        <v>72.262076770716533</v>
      </c>
      <c r="AL85" s="9">
        <f t="shared" si="191"/>
        <v>0.89429259393749128</v>
      </c>
      <c r="AM85" s="9">
        <f t="shared" si="191"/>
        <v>74.929139427115459</v>
      </c>
      <c r="AN85" s="9">
        <f t="shared" si="191"/>
        <v>95.361770985478501</v>
      </c>
      <c r="AO85" s="60">
        <f>AVERAGE('bcc-csm-1'!$E84,'bcc-csm1-1-m'!$E84,'BNU-ESM'!$E84,CanESM2!$E84,CCSM4!$E84,'CNRM-CM5'!$E84,'CSIRO-Mk3-6-0'!$E84,'GFDL-ESM2M'!$E84,'GFDL-ESM2G'!$E84,'HadGEM2-ES'!$E84,'HadGEM2-CC'!$E84,inmcm4!$E84,'IPSL-CM5A-LR'!$E84,'IPSL-CM5A-MR'!$E84,'IPSL-MC5B-LR'!$E84,MIROC5!$E84,'MIROC-ESM'!$E84,'MIROC-ESM-CHEM'!$E84,'MRI-CGCM3'!$E84,'NorESM1-M'!$E84)</f>
        <v>17.615384616499998</v>
      </c>
      <c r="AP85" s="61">
        <f>AVERAGE('bcc-csm-1'!$F84,'bcc-csm1-1-m'!$F84,'BNU-ESM'!$F84,CanESM2!$F84,CCSM4!$F84,'CNRM-CM5'!$F84,'CSIRO-Mk3-6-0'!$F84,'GFDL-ESM2M'!$F84,'GFDL-ESM2G'!$F84,'HadGEM2-ES'!$F84,'HadGEM2-CC'!$F84,inmcm4!$F84,'IPSL-CM5A-LR'!$F84,'IPSL-CM5A-MR'!$F84,'IPSL-MC5B-LR'!$F84,MIROC5!$F84,'MIROC-ESM'!$F84,'MIROC-ESM-CHEM'!$F84,'MRI-CGCM3'!$F84,'NorESM1-M'!$F84)</f>
        <v>21.355044467500001</v>
      </c>
      <c r="AQ85" s="9">
        <f>AVERAGE('bcc-csm-1'!$G84,'bcc-csm1-1-m'!$G84,'BNU-ESM'!$G84,CanESM2!$G84,CCSM4!$G84,'CNRM-CM5'!$G84,'CSIRO-Mk3-6-0'!$G84,'GFDL-ESM2M'!$G84,'GFDL-ESM2G'!$G84,'HadGEM2-ES'!$G84,'HadGEM2-CC'!$G84,inmcm4!$G84,'IPSL-CM5A-LR'!$G84,'IPSL-CM5A-MR'!$G84,'IPSL-MC5B-LR'!$G84,MIROC5!$G84,'MIROC-ESM'!$G84,'MIROC-ESM-CHEM'!$G84,'MRI-CGCM3'!$G84,'NorESM1-M'!$G84)</f>
        <v>243.35480304500001</v>
      </c>
      <c r="AR85" s="57">
        <f t="shared" si="152"/>
        <v>-0.18948689955219408</v>
      </c>
      <c r="AS85" s="54">
        <f t="shared" si="153"/>
        <v>0.71460350613409451</v>
      </c>
      <c r="AT85" s="54">
        <f t="shared" si="154"/>
        <v>5.0747977536594338E-2</v>
      </c>
      <c r="AU85" s="57">
        <f t="shared" si="155"/>
        <v>-0.2506550218190633</v>
      </c>
      <c r="AV85" s="54">
        <f t="shared" si="156"/>
        <v>1.1804796717991195</v>
      </c>
      <c r="AW85" s="58">
        <f t="shared" si="157"/>
        <v>7.7227617253519981E-2</v>
      </c>
    </row>
    <row r="86" spans="1:49" ht="12.5" x14ac:dyDescent="0.25">
      <c r="A86" s="6" t="str">
        <f>IF(AND(B86='bcc-csm-1'!C85, B86='bcc-csm1-1-m'!C85,B86='BNU-ESM'!C85, B86=CanESM2!C85, B86=CCSM4!C85, B86='CNRM-CM5'!C85, B86='CSIRO-Mk3-6-0'!C85, B86='GFDL-ESM2M'!C85, B86='GFDL-ESM2G'!C85, B86='HadGEM2-ES'!C85, B86='HadGEM2-CC'!C85, B86=inmcm4!C85, B86='IPSL-CM5A-LR'!C85, B86='IPSL-CM5A-MR'!C85, B86='IPSL-MC5B-LR'!C85, B86=MIROC5!C85, B86='MIROC-ESM'!C85, B86='MIROC-ESM-CHEM'!C85, B86='MRI-CGCM3'!C85, B86='NorESM1-M'!C85), "Yes", "No")</f>
        <v>Yes</v>
      </c>
      <c r="B86" s="6">
        <v>20163</v>
      </c>
      <c r="C86" s="6" t="s">
        <v>159</v>
      </c>
      <c r="D86" s="7" t="s">
        <v>183</v>
      </c>
      <c r="E86" s="9">
        <f>AVERAGE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-4.1471153845100002</v>
      </c>
      <c r="F86" s="9">
        <f>AVERAGE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16.079538487685003</v>
      </c>
      <c r="G86" s="20">
        <f>AVERAGE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10.414392844350001</v>
      </c>
      <c r="H86" s="9">
        <f>AVERAGE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-5.6996153845000004</v>
      </c>
      <c r="I86" s="9">
        <f>AVERAGE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26.570872011799999</v>
      </c>
      <c r="J86" s="20">
        <f>AVERAGE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8.7321608961450004</v>
      </c>
      <c r="K86" s="9">
        <f>MIN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-7.6794871789999997</v>
      </c>
      <c r="L86" s="9">
        <f>MIN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-0.25851225729999999</v>
      </c>
      <c r="M86" s="9">
        <f>MIN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-19.609589199999998</v>
      </c>
      <c r="N86" s="9">
        <f>MIN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-9.6564102559999991</v>
      </c>
      <c r="O86" s="9">
        <f>MIN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2.854421039</v>
      </c>
      <c r="P86" s="9">
        <f>MIN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-24.822553800000001</v>
      </c>
      <c r="Q86" s="9">
        <f>MAX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-0.58846153850000005</v>
      </c>
      <c r="R86" s="9">
        <f>MAX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31.072516969999999</v>
      </c>
      <c r="S86" s="9">
        <f>MAX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27.793509709999999</v>
      </c>
      <c r="T86" s="9">
        <f>MAX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-1.912820513</v>
      </c>
      <c r="U86" s="9">
        <f>MAX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62.446727180000003</v>
      </c>
      <c r="V86" s="9">
        <f>MAX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43.804099119999997</v>
      </c>
      <c r="W86" s="9">
        <f>STDEV('bcc-csm-1'!$H85,'bcc-csm1-1-m'!$H85,'BNU-ESM'!$H85,CanESM2!$H85,CCSM4!$H85,'CNRM-CM5'!$H85,'CSIRO-Mk3-6-0'!$H85,'GFDL-ESM2M'!$H85,'GFDL-ESM2G'!$H85,'HadGEM2-ES'!$H85,'HadGEM2-CC'!$H85,inmcm4!$H85,'IPSL-CM5A-LR'!$H85,'IPSL-CM5A-MR'!$H85,'IPSL-MC5B-LR'!$H85,MIROC5!$H85,'MIROC-ESM'!$H85,'MIROC-ESM-CHEM'!$H85,'MRI-CGCM3'!$H85,'NorESM1-M'!$H85)</f>
        <v>1.8605918261282066</v>
      </c>
      <c r="X86" s="9">
        <f>STDEV('bcc-csm-1'!$I85,'bcc-csm1-1-m'!$I85,'BNU-ESM'!$I85,CanESM2!$I85,CCSM4!$I85,'CNRM-CM5'!$I85,'CSIRO-Mk3-6-0'!$I85,'GFDL-ESM2M'!$I85,'GFDL-ESM2G'!$I85,'HadGEM2-ES'!$I85,'HadGEM2-CC'!$I85,inmcm4!$I85,'IPSL-CM5A-LR'!$I85,'IPSL-CM5A-MR'!$I85,'IPSL-MC5B-LR'!$I85,MIROC5!$I85,'MIROC-ESM'!$I85,'MIROC-ESM-CHEM'!$I85,'MRI-CGCM3'!$I85,'NorESM1-M'!$I85)</f>
        <v>9.202660270307117</v>
      </c>
      <c r="Y86" s="9">
        <f>STDEV('bcc-csm-1'!$J85,'bcc-csm1-1-m'!$J85,'BNU-ESM'!$J85,CanESM2!$J85,CCSM4!$J85,'CNRM-CM5'!$J85,'CSIRO-Mk3-6-0'!$J85,'GFDL-ESM2M'!$J85,'GFDL-ESM2G'!$J85,'HadGEM2-ES'!$J85,'HadGEM2-CC'!$J85,inmcm4!$J85,'IPSL-CM5A-LR'!$J85,'IPSL-CM5A-MR'!$J85,'IPSL-MC5B-LR'!$J85,MIROC5!$J85,'MIROC-ESM'!$J85,'MIROC-ESM-CHEM'!$J85,'MRI-CGCM3'!$J85,'NorESM1-M'!$J85)</f>
        <v>11.052827611199474</v>
      </c>
      <c r="Z86" s="9">
        <f>STDEV('bcc-csm-1'!$K85,'bcc-csm1-1-m'!$K85,'BNU-ESM'!$K85,CanESM2!$K85,CCSM4!$K85,'CNRM-CM5'!$K85,'CSIRO-Mk3-6-0'!$K85,'GFDL-ESM2M'!$K85,'GFDL-ESM2G'!$K85,'HadGEM2-ES'!$K85,'HadGEM2-CC'!$K85,inmcm4!$K85,'IPSL-CM5A-LR'!$K85,'IPSL-CM5A-MR'!$K85,'IPSL-MC5B-LR'!$K85,MIROC5!$K85,'MIROC-ESM'!$K85,'MIROC-ESM-CHEM'!$K85,'MRI-CGCM3'!$K85,'NorESM1-M'!$K85)</f>
        <v>1.9110355400544261</v>
      </c>
      <c r="AA86" s="9">
        <f>STDEV('bcc-csm-1'!$L85,'bcc-csm1-1-m'!$L85,'BNU-ESM'!$L85,CanESM2!$L85,CCSM4!$L85,'CNRM-CM5'!$L85,'CSIRO-Mk3-6-0'!$L85,'GFDL-ESM2M'!$L85,'GFDL-ESM2G'!$L85,'HadGEM2-ES'!$L85,'HadGEM2-CC'!$L85,inmcm4!$L85,'IPSL-CM5A-LR'!$L85,'IPSL-CM5A-MR'!$L85,'IPSL-MC5B-LR'!$L85,MIROC5!$L85,'MIROC-ESM'!$L85,'MIROC-ESM-CHEM'!$L85,'MRI-CGCM3'!$L85,'NorESM1-M'!$L85)</f>
        <v>15.604385003814398</v>
      </c>
      <c r="AB86" s="9">
        <f>STDEV('bcc-csm-1'!$M85,'bcc-csm1-1-m'!$M85,'BNU-ESM'!$M85,CanESM2!$M85,CCSM4!$M85,'CNRM-CM5'!$M85,'CSIRO-Mk3-6-0'!$M85,'GFDL-ESM2M'!$M85,'GFDL-ESM2G'!$M85,'HadGEM2-ES'!$M85,'HadGEM2-CC'!$M85,inmcm4!$M85,'IPSL-CM5A-LR'!$M85,'IPSL-CM5A-MR'!$M85,'IPSL-MC5B-LR'!$M85,MIROC5!$M85,'MIROC-ESM'!$M85,'MIROC-ESM-CHEM'!$M85,'MRI-CGCM3'!$M85,'NorESM1-M'!$M85)</f>
        <v>21.159831385331689</v>
      </c>
      <c r="AC86" s="9">
        <f t="shared" ref="AC86:AH86" si="192">E86-(3*W86)</f>
        <v>-9.7288908628946196</v>
      </c>
      <c r="AD86" s="9">
        <f t="shared" si="192"/>
        <v>-11.528442323236348</v>
      </c>
      <c r="AE86" s="9">
        <f t="shared" si="192"/>
        <v>-22.744089989248419</v>
      </c>
      <c r="AF86" s="9">
        <f t="shared" si="192"/>
        <v>-11.43272200466328</v>
      </c>
      <c r="AG86" s="9">
        <f t="shared" si="192"/>
        <v>-20.242282999643194</v>
      </c>
      <c r="AH86" s="9">
        <f t="shared" si="192"/>
        <v>-54.747333259850066</v>
      </c>
      <c r="AI86" s="9">
        <f t="shared" ref="AI86:AN86" si="193">E86+(3*W86)</f>
        <v>1.4346600938746192</v>
      </c>
      <c r="AJ86" s="9">
        <f t="shared" si="193"/>
        <v>43.687519298606354</v>
      </c>
      <c r="AK86" s="9">
        <f t="shared" si="193"/>
        <v>43.572875677948417</v>
      </c>
      <c r="AL86" s="9">
        <f t="shared" si="193"/>
        <v>3.3491235663277941E-2</v>
      </c>
      <c r="AM86" s="9">
        <f t="shared" si="193"/>
        <v>73.384027023243192</v>
      </c>
      <c r="AN86" s="9">
        <f t="shared" si="193"/>
        <v>72.211655052140074</v>
      </c>
      <c r="AO86" s="60">
        <f>AVERAGE('bcc-csm-1'!$E85,'bcc-csm1-1-m'!$E85,'BNU-ESM'!$E85,CanESM2!$E85,CCSM4!$E85,'CNRM-CM5'!$E85,'CSIRO-Mk3-6-0'!$E85,'GFDL-ESM2M'!$E85,'GFDL-ESM2G'!$E85,'HadGEM2-ES'!$E85,'HadGEM2-CC'!$E85,inmcm4!$E85,'IPSL-CM5A-LR'!$E85,'IPSL-CM5A-MR'!$E85,'IPSL-MC5B-LR'!$E85,MIROC5!$E85,'MIROC-ESM'!$E85,'MIROC-ESM-CHEM'!$E85,'MRI-CGCM3'!$E85,'NorESM1-M'!$E85)</f>
        <v>25.034615384000006</v>
      </c>
      <c r="AP86" s="61">
        <f>AVERAGE('bcc-csm-1'!$F85,'bcc-csm1-1-m'!$F85,'BNU-ESM'!$F85,CanESM2!$F85,CCSM4!$F85,'CNRM-CM5'!$F85,'CSIRO-Mk3-6-0'!$F85,'GFDL-ESM2M'!$F85,'GFDL-ESM2G'!$F85,'HadGEM2-ES'!$F85,'HadGEM2-CC'!$F85,inmcm4!$F85,'IPSL-CM5A-LR'!$F85,'IPSL-CM5A-MR'!$F85,'IPSL-MC5B-LR'!$F85,MIROC5!$F85,'MIROC-ESM'!$F85,'MIROC-ESM-CHEM'!$F85,'MRI-CGCM3'!$F85,'NorESM1-M'!$F85)</f>
        <v>27.61605836</v>
      </c>
      <c r="AQ86" s="9">
        <f>AVERAGE('bcc-csm-1'!$G85,'bcc-csm1-1-m'!$G85,'BNU-ESM'!$G85,CanESM2!$G85,CCSM4!$G85,'CNRM-CM5'!$G85,'CSIRO-Mk3-6-0'!$G85,'GFDL-ESM2M'!$G85,'GFDL-ESM2G'!$G85,'HadGEM2-ES'!$G85,'HadGEM2-CC'!$G85,inmcm4!$G85,'IPSL-CM5A-LR'!$G85,'IPSL-CM5A-MR'!$G85,'IPSL-MC5B-LR'!$G85,MIROC5!$G85,'MIROC-ESM'!$G85,'MIROC-ESM-CHEM'!$G85,'MRI-CGCM3'!$G85,'NorESM1-M'!$G85)</f>
        <v>196.55244601500002</v>
      </c>
      <c r="AR86" s="57">
        <f t="shared" si="152"/>
        <v>-0.16565524658151862</v>
      </c>
      <c r="AS86" s="54">
        <f t="shared" si="153"/>
        <v>0.58225320493148769</v>
      </c>
      <c r="AT86" s="54">
        <f t="shared" si="154"/>
        <v>5.2985312854133701E-2</v>
      </c>
      <c r="AU86" s="57">
        <f t="shared" si="155"/>
        <v>-0.22766938085826194</v>
      </c>
      <c r="AV86" s="54">
        <f t="shared" si="156"/>
        <v>0.96215294975933696</v>
      </c>
      <c r="AW86" s="58">
        <f t="shared" si="157"/>
        <v>4.4426620340703368E-2</v>
      </c>
    </row>
    <row r="87" spans="1:49" ht="12.5" x14ac:dyDescent="0.25">
      <c r="A87" s="6" t="str">
        <f>IF(AND(B87='bcc-csm-1'!C86, B87='bcc-csm1-1-m'!C86,B87='BNU-ESM'!C86, B87=CanESM2!C86, B87=CCSM4!C86, B87='CNRM-CM5'!C86, B87='CSIRO-Mk3-6-0'!C86, B87='GFDL-ESM2M'!C86, B87='GFDL-ESM2G'!C86, B87='HadGEM2-ES'!C86, B87='HadGEM2-CC'!C86, B87=inmcm4!C86, B87='IPSL-CM5A-LR'!C86, B87='IPSL-CM5A-MR'!C86, B87='IPSL-MC5B-LR'!C86, B87=MIROC5!C86, B87='MIROC-ESM'!C86, B87='MIROC-ESM-CHEM'!C86, B87='MRI-CGCM3'!C86, B87='NorESM1-M'!C86), "Yes", "No")</f>
        <v>Yes</v>
      </c>
      <c r="B87" s="6">
        <v>20165</v>
      </c>
      <c r="C87" s="6" t="s">
        <v>160</v>
      </c>
      <c r="D87" s="7" t="s">
        <v>183</v>
      </c>
      <c r="E87" s="9">
        <f>AVERAGE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-3.7503846153200002</v>
      </c>
      <c r="F87" s="9">
        <f>AVERAGE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18.666918107200001</v>
      </c>
      <c r="G87" s="20">
        <f>AVERAGE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12.246945269099998</v>
      </c>
      <c r="H87" s="9">
        <f>AVERAGE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-5.1328846153499992</v>
      </c>
      <c r="I87" s="9">
        <f>AVERAGE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30.5768022062</v>
      </c>
      <c r="J87" s="20">
        <f>AVERAGE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9.2833527910500013</v>
      </c>
      <c r="K87" s="9">
        <f>MIN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-6.7679487180000004</v>
      </c>
      <c r="L87" s="9">
        <f>MIN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1.309356535</v>
      </c>
      <c r="M87" s="9">
        <f>MIN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-12.18220402</v>
      </c>
      <c r="N87" s="9">
        <f>MIN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-8.5410256409999992</v>
      </c>
      <c r="O87" s="9">
        <f>MIN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3.3411046469999999</v>
      </c>
      <c r="P87" s="9">
        <f>MIN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-25.335455840000002</v>
      </c>
      <c r="Q87" s="9">
        <f>MAX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-0.4615384615</v>
      </c>
      <c r="R87" s="9">
        <f>MAX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33.235755099999999</v>
      </c>
      <c r="S87" s="9">
        <f>MAX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28.15324043</v>
      </c>
      <c r="T87" s="9">
        <f>MAX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-1.8602564100000001</v>
      </c>
      <c r="U87" s="9">
        <f>MAX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66.170079369999996</v>
      </c>
      <c r="V87" s="9">
        <f>MAX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61.751680999999998</v>
      </c>
      <c r="W87" s="9">
        <f>STDEV('bcc-csm-1'!$H86,'bcc-csm1-1-m'!$H86,'BNU-ESM'!$H86,CanESM2!$H86,CCSM4!$H86,'CNRM-CM5'!$H86,'CSIRO-Mk3-6-0'!$H86,'GFDL-ESM2M'!$H86,'GFDL-ESM2G'!$H86,'HadGEM2-ES'!$H86,'HadGEM2-CC'!$H86,inmcm4!$H86,'IPSL-CM5A-LR'!$H86,'IPSL-CM5A-MR'!$H86,'IPSL-MC5B-LR'!$H86,MIROC5!$H86,'MIROC-ESM'!$H86,'MIROC-ESM-CHEM'!$H86,'MRI-CGCM3'!$H86,'NorESM1-M'!$H86)</f>
        <v>1.5865786864574167</v>
      </c>
      <c r="X87" s="9">
        <f>STDEV('bcc-csm-1'!$I86,'bcc-csm1-1-m'!$I86,'BNU-ESM'!$I86,CanESM2!$I86,CCSM4!$I86,'CNRM-CM5'!$I86,'CSIRO-Mk3-6-0'!$I86,'GFDL-ESM2M'!$I86,'GFDL-ESM2G'!$I86,'HadGEM2-ES'!$I86,'HadGEM2-CC'!$I86,inmcm4!$I86,'IPSL-CM5A-LR'!$I86,'IPSL-CM5A-MR'!$I86,'IPSL-MC5B-LR'!$I86,MIROC5!$I86,'MIROC-ESM'!$I86,'MIROC-ESM-CHEM'!$I86,'MRI-CGCM3'!$I86,'NorESM1-M'!$I86)</f>
        <v>9.9316374574410879</v>
      </c>
      <c r="Y87" s="9">
        <f>STDEV('bcc-csm-1'!$J86,'bcc-csm1-1-m'!$J86,'BNU-ESM'!$J86,CanESM2!$J86,CCSM4!$J86,'CNRM-CM5'!$J86,'CSIRO-Mk3-6-0'!$J86,'GFDL-ESM2M'!$J86,'GFDL-ESM2G'!$J86,'HadGEM2-ES'!$J86,'HadGEM2-CC'!$J86,inmcm4!$J86,'IPSL-CM5A-LR'!$J86,'IPSL-CM5A-MR'!$J86,'IPSL-MC5B-LR'!$J86,MIROC5!$J86,'MIROC-ESM'!$J86,'MIROC-ESM-CHEM'!$J86,'MRI-CGCM3'!$J86,'NorESM1-M'!$J86)</f>
        <v>9.3765407541061503</v>
      </c>
      <c r="Z87" s="9">
        <f>STDEV('bcc-csm-1'!$K86,'bcc-csm1-1-m'!$K86,'BNU-ESM'!$K86,CanESM2!$K86,CCSM4!$K86,'CNRM-CM5'!$K86,'CSIRO-Mk3-6-0'!$K86,'GFDL-ESM2M'!$K86,'GFDL-ESM2G'!$K86,'HadGEM2-ES'!$K86,'HadGEM2-CC'!$K86,inmcm4!$K86,'IPSL-CM5A-LR'!$K86,'IPSL-CM5A-MR'!$K86,'IPSL-MC5B-LR'!$K86,MIROC5!$K86,'MIROC-ESM'!$K86,'MIROC-ESM-CHEM'!$K86,'MRI-CGCM3'!$K86,'NorESM1-M'!$K86)</f>
        <v>1.6298965401519947</v>
      </c>
      <c r="AA87" s="9">
        <f>STDEV('bcc-csm-1'!$L86,'bcc-csm1-1-m'!$L86,'BNU-ESM'!$L86,CanESM2!$L86,CCSM4!$L86,'CNRM-CM5'!$L86,'CSIRO-Mk3-6-0'!$L86,'GFDL-ESM2M'!$L86,'GFDL-ESM2G'!$L86,'HadGEM2-ES'!$L86,'HadGEM2-CC'!$L86,inmcm4!$L86,'IPSL-CM5A-LR'!$L86,'IPSL-CM5A-MR'!$L86,'IPSL-MC5B-LR'!$L86,MIROC5!$L86,'MIROC-ESM'!$L86,'MIROC-ESM-CHEM'!$L86,'MRI-CGCM3'!$L86,'NorESM1-M'!$L86)</f>
        <v>16.699289948204669</v>
      </c>
      <c r="AB87" s="9">
        <f>STDEV('bcc-csm-1'!$M86,'bcc-csm1-1-m'!$M86,'BNU-ESM'!$M86,CanESM2!$M86,CCSM4!$M86,'CNRM-CM5'!$M86,'CSIRO-Mk3-6-0'!$M86,'GFDL-ESM2M'!$M86,'GFDL-ESM2G'!$M86,'HadGEM2-ES'!$M86,'HadGEM2-CC'!$M86,inmcm4!$M86,'IPSL-CM5A-LR'!$M86,'IPSL-CM5A-MR'!$M86,'IPSL-MC5B-LR'!$M86,MIROC5!$M86,'MIROC-ESM'!$M86,'MIROC-ESM-CHEM'!$M86,'MRI-CGCM3'!$M86,'NorESM1-M'!$M86)</f>
        <v>22.595294672300515</v>
      </c>
      <c r="AC87" s="9">
        <f t="shared" ref="AC87:AH87" si="194">E87-(3*W87)</f>
        <v>-8.5101206746922511</v>
      </c>
      <c r="AD87" s="9">
        <f t="shared" si="194"/>
        <v>-11.127994265123263</v>
      </c>
      <c r="AE87" s="9">
        <f t="shared" si="194"/>
        <v>-15.882676993218451</v>
      </c>
      <c r="AF87" s="9">
        <f t="shared" si="194"/>
        <v>-10.022574235805983</v>
      </c>
      <c r="AG87" s="9">
        <f t="shared" si="194"/>
        <v>-19.52106763841401</v>
      </c>
      <c r="AH87" s="9">
        <f t="shared" si="194"/>
        <v>-58.502531225851548</v>
      </c>
      <c r="AI87" s="9">
        <f t="shared" ref="AI87:AN87" si="195">E87+(3*W87)</f>
        <v>1.0093514440522502</v>
      </c>
      <c r="AJ87" s="9">
        <f t="shared" si="195"/>
        <v>48.461830479523265</v>
      </c>
      <c r="AK87" s="9">
        <f t="shared" si="195"/>
        <v>40.376567531418445</v>
      </c>
      <c r="AL87" s="9">
        <f t="shared" si="195"/>
        <v>-0.24319499489401508</v>
      </c>
      <c r="AM87" s="9">
        <f t="shared" si="195"/>
        <v>80.67467205081401</v>
      </c>
      <c r="AN87" s="9">
        <f t="shared" si="195"/>
        <v>77.069236807951555</v>
      </c>
      <c r="AO87" s="60">
        <f>AVERAGE('bcc-csm-1'!$E86,'bcc-csm1-1-m'!$E86,'BNU-ESM'!$E86,CanESM2!$E86,CCSM4!$E86,'CNRM-CM5'!$E86,'CSIRO-Mk3-6-0'!$E86,'GFDL-ESM2M'!$E86,'GFDL-ESM2G'!$E86,'HadGEM2-ES'!$E86,'HadGEM2-CC'!$E86,inmcm4!$E86,'IPSL-CM5A-LR'!$E86,'IPSL-CM5A-MR'!$E86,'IPSL-MC5B-LR'!$E86,MIROC5!$E86,'MIROC-ESM'!$E86,'MIROC-ESM-CHEM'!$E86,'MRI-CGCM3'!$E86,'NorESM1-M'!$E86)</f>
        <v>21.515384616000006</v>
      </c>
      <c r="AP87" s="61">
        <f>AVERAGE('bcc-csm-1'!$F86,'bcc-csm1-1-m'!$F86,'BNU-ESM'!$F86,CanESM2!$F86,CCSM4!$F86,'CNRM-CM5'!$F86,'CSIRO-Mk3-6-0'!$F86,'GFDL-ESM2M'!$F86,'GFDL-ESM2G'!$F86,'HadGEM2-ES'!$F86,'HadGEM2-CC'!$F86,inmcm4!$F86,'IPSL-CM5A-LR'!$F86,'IPSL-CM5A-MR'!$F86,'IPSL-MC5B-LR'!$F86,MIROC5!$F86,'MIROC-ESM'!$F86,'MIROC-ESM-CHEM'!$F86,'MRI-CGCM3'!$F86,'NorESM1-M'!$F86)</f>
        <v>34.414229945999992</v>
      </c>
      <c r="AQ87" s="9">
        <f>AVERAGE('bcc-csm-1'!$G86,'bcc-csm1-1-m'!$G86,'BNU-ESM'!$G86,CanESM2!$G86,CCSM4!$G86,'CNRM-CM5'!$G86,'CSIRO-Mk3-6-0'!$G86,'GFDL-ESM2M'!$G86,'GFDL-ESM2G'!$G86,'HadGEM2-ES'!$G86,'HadGEM2-CC'!$G86,inmcm4!$G86,'IPSL-CM5A-LR'!$G86,'IPSL-CM5A-MR'!$G86,'IPSL-MC5B-LR'!$G86,MIROC5!$G86,'MIROC-ESM'!$G86,'MIROC-ESM-CHEM'!$G86,'MRI-CGCM3'!$G86,'NorESM1-M'!$G86)</f>
        <v>191.50123825500003</v>
      </c>
      <c r="AR87" s="57">
        <f t="shared" si="152"/>
        <v>-0.17431176259479977</v>
      </c>
      <c r="AS87" s="54">
        <f t="shared" si="153"/>
        <v>0.54241859069607568</v>
      </c>
      <c r="AT87" s="54">
        <f t="shared" si="154"/>
        <v>6.395230328898531E-2</v>
      </c>
      <c r="AU87" s="57">
        <f t="shared" si="155"/>
        <v>-0.23856810867944736</v>
      </c>
      <c r="AV87" s="54">
        <f t="shared" si="156"/>
        <v>0.88849299415325078</v>
      </c>
      <c r="AW87" s="58">
        <f t="shared" si="157"/>
        <v>4.8476724618816483E-2</v>
      </c>
    </row>
    <row r="88" spans="1:49" ht="12.5" x14ac:dyDescent="0.25">
      <c r="A88" s="6" t="str">
        <f>IF(AND(B88='bcc-csm-1'!C87, B88='bcc-csm1-1-m'!C87,B88='BNU-ESM'!C87, B88=CanESM2!C87, B88=CCSM4!C87, B88='CNRM-CM5'!C87, B88='CSIRO-Mk3-6-0'!C87, B88='GFDL-ESM2M'!C87, B88='GFDL-ESM2G'!C87, B88='HadGEM2-ES'!C87, B88='HadGEM2-CC'!C87, B88=inmcm4!C87, B88='IPSL-CM5A-LR'!C87, B88='IPSL-CM5A-MR'!C87, B88='IPSL-MC5B-LR'!C87, B88=MIROC5!C87, B88='MIROC-ESM'!C87, B88='MIROC-ESM-CHEM'!C87, B88='MRI-CGCM3'!C87, B88='NorESM1-M'!C87), "Yes", "No")</f>
        <v>Yes</v>
      </c>
      <c r="B88" s="6">
        <v>20167</v>
      </c>
      <c r="C88" s="6" t="s">
        <v>161</v>
      </c>
      <c r="D88" s="7" t="s">
        <v>183</v>
      </c>
      <c r="E88" s="9">
        <f>AVERAGE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-3.6669871793200008</v>
      </c>
      <c r="F88" s="9">
        <f>AVERAGE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16.661297313019997</v>
      </c>
      <c r="G88" s="20">
        <f>AVERAGE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11.737250568649999</v>
      </c>
      <c r="H88" s="9">
        <f>AVERAGE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-4.9144871792999991</v>
      </c>
      <c r="I88" s="9">
        <f>AVERAGE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27.225143820099998</v>
      </c>
      <c r="J88" s="20">
        <f>AVERAGE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10.618869867524998</v>
      </c>
      <c r="K88" s="9">
        <f>MIN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-6.0371794870000004</v>
      </c>
      <c r="L88" s="9">
        <f>MIN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-0.12060701660000001</v>
      </c>
      <c r="M88" s="9">
        <f>MIN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-16.30392071</v>
      </c>
      <c r="N88" s="9">
        <f>MIN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-8.3641025639999995</v>
      </c>
      <c r="O88" s="9">
        <f>MIN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2.0936250959999998</v>
      </c>
      <c r="P88" s="9">
        <f>MIN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-21.762536900000001</v>
      </c>
      <c r="Q88" s="9">
        <f>MAX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-0.5384615385</v>
      </c>
      <c r="R88" s="9">
        <f>MAX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32.00892614</v>
      </c>
      <c r="S88" s="9">
        <f>MAX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33.469534959999997</v>
      </c>
      <c r="T88" s="9">
        <f>MAX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-1.7923076920000001</v>
      </c>
      <c r="U88" s="9">
        <f>MAX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61.54514356</v>
      </c>
      <c r="V88" s="9">
        <f>MAX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59.482658839999999</v>
      </c>
      <c r="W88" s="9">
        <f>STDEV('bcc-csm-1'!$H87,'bcc-csm1-1-m'!$H87,'BNU-ESM'!$H87,CanESM2!$H87,CCSM4!$H87,'CNRM-CM5'!$H87,'CSIRO-Mk3-6-0'!$H87,'GFDL-ESM2M'!$H87,'GFDL-ESM2G'!$H87,'HadGEM2-ES'!$H87,'HadGEM2-CC'!$H87,inmcm4!$H87,'IPSL-CM5A-LR'!$H87,'IPSL-CM5A-MR'!$H87,'IPSL-MC5B-LR'!$H87,MIROC5!$H87,'MIROC-ESM'!$H87,'MIROC-ESM-CHEM'!$H87,'MRI-CGCM3'!$H87,'NorESM1-M'!$H87)</f>
        <v>1.4755668275747424</v>
      </c>
      <c r="X88" s="9">
        <f>STDEV('bcc-csm-1'!$I87,'bcc-csm1-1-m'!$I87,'BNU-ESM'!$I87,CanESM2!$I87,CCSM4!$I87,'CNRM-CM5'!$I87,'CSIRO-Mk3-6-0'!$I87,'GFDL-ESM2M'!$I87,'GFDL-ESM2G'!$I87,'HadGEM2-ES'!$I87,'HadGEM2-CC'!$I87,inmcm4!$I87,'IPSL-CM5A-LR'!$I87,'IPSL-CM5A-MR'!$I87,'IPSL-MC5B-LR'!$I87,MIROC5!$I87,'MIROC-ESM'!$I87,'MIROC-ESM-CHEM'!$I87,'MRI-CGCM3'!$I87,'NorESM1-M'!$I87)</f>
        <v>9.5560385284549767</v>
      </c>
      <c r="Y88" s="9">
        <f>STDEV('bcc-csm-1'!$J87,'bcc-csm1-1-m'!$J87,'BNU-ESM'!$J87,CanESM2!$J87,CCSM4!$J87,'CNRM-CM5'!$J87,'CSIRO-Mk3-6-0'!$J87,'GFDL-ESM2M'!$J87,'GFDL-ESM2G'!$J87,'HadGEM2-ES'!$J87,'HadGEM2-CC'!$J87,inmcm4!$J87,'IPSL-CM5A-LR'!$J87,'IPSL-CM5A-MR'!$J87,'IPSL-MC5B-LR'!$J87,MIROC5!$J87,'MIROC-ESM'!$J87,'MIROC-ESM-CHEM'!$J87,'MRI-CGCM3'!$J87,'NorESM1-M'!$J87)</f>
        <v>12.182852762057012</v>
      </c>
      <c r="Z88" s="9">
        <f>STDEV('bcc-csm-1'!$K87,'bcc-csm1-1-m'!$K87,'BNU-ESM'!$K87,CanESM2!$K87,CCSM4!$K87,'CNRM-CM5'!$K87,'CSIRO-Mk3-6-0'!$K87,'GFDL-ESM2M'!$K87,'GFDL-ESM2G'!$K87,'HadGEM2-ES'!$K87,'HadGEM2-CC'!$K87,inmcm4!$K87,'IPSL-CM5A-LR'!$K87,'IPSL-CM5A-MR'!$K87,'IPSL-MC5B-LR'!$K87,MIROC5!$K87,'MIROC-ESM'!$K87,'MIROC-ESM-CHEM'!$K87,'MRI-CGCM3'!$K87,'NorESM1-M'!$K87)</f>
        <v>1.6974006860445159</v>
      </c>
      <c r="AA88" s="9">
        <f>STDEV('bcc-csm-1'!$L87,'bcc-csm1-1-m'!$L87,'BNU-ESM'!$L87,CanESM2!$L87,CCSM4!$L87,'CNRM-CM5'!$L87,'CSIRO-Mk3-6-0'!$L87,'GFDL-ESM2M'!$L87,'GFDL-ESM2G'!$L87,'HadGEM2-ES'!$L87,'HadGEM2-CC'!$L87,inmcm4!$L87,'IPSL-CM5A-LR'!$L87,'IPSL-CM5A-MR'!$L87,'IPSL-MC5B-LR'!$L87,MIROC5!$L87,'MIROC-ESM'!$L87,'MIROC-ESM-CHEM'!$L87,'MRI-CGCM3'!$L87,'NorESM1-M'!$L87)</f>
        <v>15.68071283847199</v>
      </c>
      <c r="AB88" s="9">
        <f>STDEV('bcc-csm-1'!$M87,'bcc-csm1-1-m'!$M87,'BNU-ESM'!$M87,CanESM2!$M87,CCSM4!$M87,'CNRM-CM5'!$M87,'CSIRO-Mk3-6-0'!$M87,'GFDL-ESM2M'!$M87,'GFDL-ESM2G'!$M87,'HadGEM2-ES'!$M87,'HadGEM2-CC'!$M87,inmcm4!$M87,'IPSL-CM5A-LR'!$M87,'IPSL-CM5A-MR'!$M87,'IPSL-MC5B-LR'!$M87,MIROC5!$M87,'MIROC-ESM'!$M87,'MIROC-ESM-CHEM'!$M87,'MRI-CGCM3'!$M87,'NorESM1-M'!$M87)</f>
        <v>22.901209726126481</v>
      </c>
      <c r="AC88" s="9">
        <f t="shared" ref="AC88:AH88" si="196">E88-(3*W88)</f>
        <v>-8.0936876620442284</v>
      </c>
      <c r="AD88" s="9">
        <f t="shared" si="196"/>
        <v>-12.006818272344933</v>
      </c>
      <c r="AE88" s="9">
        <f t="shared" si="196"/>
        <v>-24.811307717521039</v>
      </c>
      <c r="AF88" s="9">
        <f t="shared" si="196"/>
        <v>-10.006689237433548</v>
      </c>
      <c r="AG88" s="9">
        <f t="shared" si="196"/>
        <v>-19.816994695315973</v>
      </c>
      <c r="AH88" s="9">
        <f t="shared" si="196"/>
        <v>-58.084759310854444</v>
      </c>
      <c r="AI88" s="9">
        <f t="shared" ref="AI88:AN88" si="197">E88+(3*W88)</f>
        <v>0.75971330340422627</v>
      </c>
      <c r="AJ88" s="9">
        <f t="shared" si="197"/>
        <v>45.32941289838493</v>
      </c>
      <c r="AK88" s="9">
        <f t="shared" si="197"/>
        <v>48.285808854821035</v>
      </c>
      <c r="AL88" s="9">
        <f t="shared" si="197"/>
        <v>0.17771487883354897</v>
      </c>
      <c r="AM88" s="9">
        <f t="shared" si="197"/>
        <v>74.267282335515972</v>
      </c>
      <c r="AN88" s="9">
        <f t="shared" si="197"/>
        <v>79.322499045904436</v>
      </c>
      <c r="AO88" s="60">
        <f>AVERAGE('bcc-csm-1'!$E87,'bcc-csm1-1-m'!$E87,'BNU-ESM'!$E87,CanESM2!$E87,CCSM4!$E87,'CNRM-CM5'!$E87,'CSIRO-Mk3-6-0'!$E87,'GFDL-ESM2M'!$E87,'GFDL-ESM2G'!$E87,'HadGEM2-ES'!$E87,'HadGEM2-CC'!$E87,inmcm4!$E87,'IPSL-CM5A-LR'!$E87,'IPSL-CM5A-MR'!$E87,'IPSL-MC5B-LR'!$E87,MIROC5!$E87,'MIROC-ESM'!$E87,'MIROC-ESM-CHEM'!$E87,'MRI-CGCM3'!$E87,'NorESM1-M'!$E87)</f>
        <v>20.1294871795</v>
      </c>
      <c r="AP88" s="61">
        <f>AVERAGE('bcc-csm-1'!$F87,'bcc-csm1-1-m'!$F87,'BNU-ESM'!$F87,CanESM2!$F87,CCSM4!$F87,'CNRM-CM5'!$F87,'CSIRO-Mk3-6-0'!$F87,'GFDL-ESM2M'!$F87,'GFDL-ESM2G'!$F87,'HadGEM2-ES'!$F87,'HadGEM2-CC'!$F87,inmcm4!$F87,'IPSL-CM5A-LR'!$F87,'IPSL-CM5A-MR'!$F87,'IPSL-MC5B-LR'!$F87,MIROC5!$F87,'MIROC-ESM'!$F87,'MIROC-ESM-CHEM'!$F87,'MRI-CGCM3'!$F87,'NorESM1-M'!$F87)</f>
        <v>28.114399588000005</v>
      </c>
      <c r="AQ88" s="9">
        <f>AVERAGE('bcc-csm-1'!$G87,'bcc-csm1-1-m'!$G87,'BNU-ESM'!$G87,CanESM2!$G87,CCSM4!$G87,'CNRM-CM5'!$G87,'CSIRO-Mk3-6-0'!$G87,'GFDL-ESM2M'!$G87,'GFDL-ESM2G'!$G87,'HadGEM2-ES'!$G87,'HadGEM2-CC'!$G87,inmcm4!$G87,'IPSL-CM5A-LR'!$G87,'IPSL-CM5A-MR'!$G87,'IPSL-MC5B-LR'!$G87,MIROC5!$G87,'MIROC-ESM'!$G87,'MIROC-ESM-CHEM'!$G87,'MRI-CGCM3'!$G87,'NorESM1-M'!$G87)</f>
        <v>208.81722417500001</v>
      </c>
      <c r="AR88" s="57">
        <f t="shared" si="152"/>
        <v>-0.18216992547403216</v>
      </c>
      <c r="AS88" s="54">
        <f t="shared" si="153"/>
        <v>0.59262504471664035</v>
      </c>
      <c r="AT88" s="54">
        <f t="shared" si="154"/>
        <v>5.6208249175908762E-2</v>
      </c>
      <c r="AU88" s="57">
        <f t="shared" si="155"/>
        <v>-0.24414368510614343</v>
      </c>
      <c r="AV88" s="54">
        <f t="shared" si="156"/>
        <v>0.96837009571850985</v>
      </c>
      <c r="AW88" s="58">
        <f t="shared" si="157"/>
        <v>5.0852461570056198E-2</v>
      </c>
    </row>
    <row r="89" spans="1:49" ht="12.5" x14ac:dyDescent="0.25">
      <c r="A89" s="6" t="str">
        <f>IF(AND(B89='bcc-csm-1'!C88, B89='bcc-csm1-1-m'!C88,B89='BNU-ESM'!C88, B89=CanESM2!C88, B89=CCSM4!C88, B89='CNRM-CM5'!C88, B89='CSIRO-Mk3-6-0'!C88, B89='GFDL-ESM2M'!C88, B89='GFDL-ESM2G'!C88, B89='HadGEM2-ES'!C88, B89='HadGEM2-CC'!C88, B89=inmcm4!C88, B89='IPSL-CM5A-LR'!C88, B89='IPSL-CM5A-MR'!C88, B89='IPSL-MC5B-LR'!C88, B89=MIROC5!C88, B89='MIROC-ESM'!C88, B89='MIROC-ESM-CHEM'!C88, B89='MRI-CGCM3'!C88, B89='NorESM1-M'!C88), "Yes", "No")</f>
        <v>Yes</v>
      </c>
      <c r="B89" s="6">
        <v>20169</v>
      </c>
      <c r="C89" s="6" t="s">
        <v>162</v>
      </c>
      <c r="D89" s="7" t="s">
        <v>183</v>
      </c>
      <c r="E89" s="9">
        <f>AVERAGE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-3.1484615384899999</v>
      </c>
      <c r="F89" s="9">
        <f>AVERAGE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17.008404007564998</v>
      </c>
      <c r="G89" s="20">
        <f>AVERAGE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12.719198719599998</v>
      </c>
      <c r="H89" s="9">
        <f>AVERAGE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-4.1759615384999993</v>
      </c>
      <c r="I89" s="9">
        <f>AVERAGE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28.120678496385</v>
      </c>
      <c r="J89" s="20">
        <f>AVERAGE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14.691167520899995</v>
      </c>
      <c r="K89" s="9">
        <f>MIN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-5.3243589739999999</v>
      </c>
      <c r="L89" s="9">
        <f>MIN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-0.84773780870000004</v>
      </c>
      <c r="M89" s="9">
        <f>MIN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-16.112363340000002</v>
      </c>
      <c r="N89" s="9">
        <f>MIN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-7.3282051279999996</v>
      </c>
      <c r="O89" s="9">
        <f>MIN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0.77629088869999996</v>
      </c>
      <c r="P89" s="9">
        <f>MIN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-24.706190840000001</v>
      </c>
      <c r="Q89" s="9">
        <f>MAX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-0.49871794870000002</v>
      </c>
      <c r="R89" s="9">
        <f>MAX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33.981649939999997</v>
      </c>
      <c r="S89" s="9">
        <f>MAX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52.041386539999998</v>
      </c>
      <c r="T89" s="9">
        <f>MAX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-2.287179487</v>
      </c>
      <c r="U89" s="9">
        <f>MAX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64.209117710000001</v>
      </c>
      <c r="V89" s="9">
        <f>MAX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63.463614159999999</v>
      </c>
      <c r="W89" s="9">
        <f>STDEV('bcc-csm-1'!$H88,'bcc-csm1-1-m'!$H88,'BNU-ESM'!$H88,CanESM2!$H88,CCSM4!$H88,'CNRM-CM5'!$H88,'CSIRO-Mk3-6-0'!$H88,'GFDL-ESM2M'!$H88,'GFDL-ESM2G'!$H88,'HadGEM2-ES'!$H88,'HadGEM2-CC'!$H88,inmcm4!$H88,'IPSL-CM5A-LR'!$H88,'IPSL-CM5A-MR'!$H88,'IPSL-MC5B-LR'!$H88,MIROC5!$H88,'MIROC-ESM'!$H88,'MIROC-ESM-CHEM'!$H88,'MRI-CGCM3'!$H88,'NorESM1-M'!$H88)</f>
        <v>1.2489590530342425</v>
      </c>
      <c r="X89" s="9">
        <f>STDEV('bcc-csm-1'!$I88,'bcc-csm1-1-m'!$I88,'BNU-ESM'!$I88,CanESM2!$I88,CCSM4!$I88,'CNRM-CM5'!$I88,'CSIRO-Mk3-6-0'!$I88,'GFDL-ESM2M'!$I88,'GFDL-ESM2G'!$I88,'HadGEM2-ES'!$I88,'HadGEM2-CC'!$I88,inmcm4!$I88,'IPSL-CM5A-LR'!$I88,'IPSL-CM5A-MR'!$I88,'IPSL-MC5B-LR'!$I88,MIROC5!$I88,'MIROC-ESM'!$I88,'MIROC-ESM-CHEM'!$I88,'MRI-CGCM3'!$I88,'NorESM1-M'!$I88)</f>
        <v>10.783024925121952</v>
      </c>
      <c r="Y89" s="9">
        <f>STDEV('bcc-csm-1'!$J88,'bcc-csm1-1-m'!$J88,'BNU-ESM'!$J88,CanESM2!$J88,CCSM4!$J88,'CNRM-CM5'!$J88,'CSIRO-Mk3-6-0'!$J88,'GFDL-ESM2M'!$J88,'GFDL-ESM2G'!$J88,'HadGEM2-ES'!$J88,'HadGEM2-CC'!$J88,inmcm4!$J88,'IPSL-CM5A-LR'!$J88,'IPSL-CM5A-MR'!$J88,'IPSL-MC5B-LR'!$J88,MIROC5!$J88,'MIROC-ESM'!$J88,'MIROC-ESM-CHEM'!$J88,'MRI-CGCM3'!$J88,'NorESM1-M'!$J88)</f>
        <v>17.527523587956292</v>
      </c>
      <c r="Z89" s="9">
        <f>STDEV('bcc-csm-1'!$K88,'bcc-csm1-1-m'!$K88,'BNU-ESM'!$K88,CanESM2!$K88,CCSM4!$K88,'CNRM-CM5'!$K88,'CSIRO-Mk3-6-0'!$K88,'GFDL-ESM2M'!$K88,'GFDL-ESM2G'!$K88,'HadGEM2-ES'!$K88,'HadGEM2-CC'!$K88,inmcm4!$K88,'IPSL-CM5A-LR'!$K88,'IPSL-CM5A-MR'!$K88,'IPSL-MC5B-LR'!$K88,MIROC5!$K88,'MIROC-ESM'!$K88,'MIROC-ESM-CHEM'!$K88,'MRI-CGCM3'!$K88,'NorESM1-M'!$K88)</f>
        <v>1.4303952125012727</v>
      </c>
      <c r="AA89" s="9">
        <f>STDEV('bcc-csm-1'!$L88,'bcc-csm1-1-m'!$L88,'BNU-ESM'!$L88,CanESM2!$L88,CCSM4!$L88,'CNRM-CM5'!$L88,'CSIRO-Mk3-6-0'!$L88,'GFDL-ESM2M'!$L88,'GFDL-ESM2G'!$L88,'HadGEM2-ES'!$L88,'HadGEM2-CC'!$L88,inmcm4!$L88,'IPSL-CM5A-LR'!$L88,'IPSL-CM5A-MR'!$L88,'IPSL-MC5B-LR'!$L88,MIROC5!$L88,'MIROC-ESM'!$L88,'MIROC-ESM-CHEM'!$L88,'MRI-CGCM3'!$L88,'NorESM1-M'!$L88)</f>
        <v>16.796414229704357</v>
      </c>
      <c r="AB89" s="9">
        <f>STDEV('bcc-csm-1'!$M88,'bcc-csm1-1-m'!$M88,'BNU-ESM'!$M88,CanESM2!$M88,CCSM4!$M88,'CNRM-CM5'!$M88,'CSIRO-Mk3-6-0'!$M88,'GFDL-ESM2M'!$M88,'GFDL-ESM2G'!$M88,'HadGEM2-ES'!$M88,'HadGEM2-CC'!$M88,inmcm4!$M88,'IPSL-CM5A-LR'!$M88,'IPSL-CM5A-MR'!$M88,'IPSL-MC5B-LR'!$M88,MIROC5!$M88,'MIROC-ESM'!$M88,'MIROC-ESM-CHEM'!$M88,'MRI-CGCM3'!$M88,'NorESM1-M'!$M88)</f>
        <v>27.139683840481087</v>
      </c>
      <c r="AC89" s="9">
        <f t="shared" ref="AC89:AH89" si="198">E89-(3*W89)</f>
        <v>-6.8953386975927273</v>
      </c>
      <c r="AD89" s="9">
        <f t="shared" si="198"/>
        <v>-15.340670767800859</v>
      </c>
      <c r="AE89" s="9">
        <f t="shared" si="198"/>
        <v>-39.863372044268871</v>
      </c>
      <c r="AF89" s="9">
        <f t="shared" si="198"/>
        <v>-8.4671471760038166</v>
      </c>
      <c r="AG89" s="9">
        <f t="shared" si="198"/>
        <v>-22.268564192728075</v>
      </c>
      <c r="AH89" s="9">
        <f t="shared" si="198"/>
        <v>-66.72788400054327</v>
      </c>
      <c r="AI89" s="9">
        <f t="shared" ref="AI89:AN89" si="199">E89+(3*W89)</f>
        <v>0.59841562061272757</v>
      </c>
      <c r="AJ89" s="9">
        <f t="shared" si="199"/>
        <v>49.357478782930855</v>
      </c>
      <c r="AK89" s="9">
        <f t="shared" si="199"/>
        <v>65.301769483468874</v>
      </c>
      <c r="AL89" s="9">
        <f t="shared" si="199"/>
        <v>0.11522409900381891</v>
      </c>
      <c r="AM89" s="9">
        <f t="shared" si="199"/>
        <v>78.509921185498072</v>
      </c>
      <c r="AN89" s="9">
        <f t="shared" si="199"/>
        <v>96.11021904234326</v>
      </c>
      <c r="AO89" s="60">
        <f>AVERAGE('bcc-csm-1'!$E88,'bcc-csm1-1-m'!$E88,'BNU-ESM'!$E88,CanESM2!$E88,CCSM4!$E88,'CNRM-CM5'!$E88,'CSIRO-Mk3-6-0'!$E88,'GFDL-ESM2M'!$E88,'GFDL-ESM2G'!$E88,'HadGEM2-ES'!$E88,'HadGEM2-CC'!$E88,inmcm4!$E88,'IPSL-CM5A-LR'!$E88,'IPSL-CM5A-MR'!$E88,'IPSL-MC5B-LR'!$E88,MIROC5!$E88,'MIROC-ESM'!$E88,'MIROC-ESM-CHEM'!$E88,'MRI-CGCM3'!$E88,'NorESM1-M'!$E88)</f>
        <v>15.738461537999999</v>
      </c>
      <c r="AP89" s="61">
        <f>AVERAGE('bcc-csm-1'!$F88,'bcc-csm1-1-m'!$F88,'BNU-ESM'!$F88,CanESM2!$F88,CCSM4!$F88,'CNRM-CM5'!$F88,'CSIRO-Mk3-6-0'!$F88,'GFDL-ESM2M'!$F88,'GFDL-ESM2G'!$F88,'HadGEM2-ES'!$F88,'HadGEM2-CC'!$F88,inmcm4!$F88,'IPSL-CM5A-LR'!$F88,'IPSL-CM5A-MR'!$F88,'IPSL-MC5B-LR'!$F88,MIROC5!$F88,'MIROC-ESM'!$F88,'MIROC-ESM-CHEM'!$F88,'MRI-CGCM3'!$F88,'NorESM1-M'!$F88)</f>
        <v>28.086138419000001</v>
      </c>
      <c r="AQ89" s="9">
        <f>AVERAGE('bcc-csm-1'!$G88,'bcc-csm1-1-m'!$G88,'BNU-ESM'!$G88,CanESM2!$G88,CCSM4!$G88,'CNRM-CM5'!$G88,'CSIRO-Mk3-6-0'!$G88,'GFDL-ESM2M'!$G88,'GFDL-ESM2G'!$G88,'HadGEM2-ES'!$G88,'HadGEM2-CC'!$G88,inmcm4!$G88,'IPSL-CM5A-LR'!$G88,'IPSL-CM5A-MR'!$G88,'IPSL-MC5B-LR'!$G88,MIROC5!$G88,'MIROC-ESM'!$G88,'MIROC-ESM-CHEM'!$G88,'MRI-CGCM3'!$G88,'NorESM1-M'!$G88)</f>
        <v>243.28324136499995</v>
      </c>
      <c r="AR89" s="57">
        <f t="shared" si="152"/>
        <v>-0.20004887586300241</v>
      </c>
      <c r="AS89" s="54">
        <f t="shared" si="153"/>
        <v>0.60558001081626012</v>
      </c>
      <c r="AT89" s="54">
        <f t="shared" si="154"/>
        <v>5.2281442191561701E-2</v>
      </c>
      <c r="AU89" s="57">
        <f t="shared" si="155"/>
        <v>-0.26533479961921802</v>
      </c>
      <c r="AV89" s="54">
        <f t="shared" si="156"/>
        <v>1.0012297908979055</v>
      </c>
      <c r="AW89" s="58">
        <f t="shared" si="157"/>
        <v>6.0387092174831347E-2</v>
      </c>
    </row>
    <row r="90" spans="1:49" ht="12.5" x14ac:dyDescent="0.25">
      <c r="A90" s="6" t="str">
        <f>IF(AND(B90='bcc-csm-1'!C89, B90='bcc-csm1-1-m'!C89,B90='BNU-ESM'!C89, B90=CanESM2!C89, B90=CCSM4!C89, B90='CNRM-CM5'!C89, B90='CSIRO-Mk3-6-0'!C89, B90='GFDL-ESM2M'!C89, B90='GFDL-ESM2G'!C89, B90='HadGEM2-ES'!C89, B90='HadGEM2-CC'!C89, B90=inmcm4!C89, B90='IPSL-CM5A-LR'!C89, B90='IPSL-CM5A-MR'!C89, B90='IPSL-MC5B-LR'!C89, B90=MIROC5!C89, B90='MIROC-ESM'!C89, B90='MIROC-ESM-CHEM'!C89, B90='MRI-CGCM3'!C89, B90='NorESM1-M'!C89), "Yes", "No")</f>
        <v>Yes</v>
      </c>
      <c r="B90" s="6">
        <v>20171</v>
      </c>
      <c r="C90" s="6" t="s">
        <v>163</v>
      </c>
      <c r="D90" s="7" t="s">
        <v>183</v>
      </c>
      <c r="E90" s="9">
        <f>AVERAGE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-4.1340384616300003</v>
      </c>
      <c r="F90" s="9">
        <f>AVERAGE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18.047838067899999</v>
      </c>
      <c r="G90" s="20">
        <f>AVERAGE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10.534899531894999</v>
      </c>
      <c r="H90" s="9">
        <f>AVERAGE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-5.73403846165</v>
      </c>
      <c r="I90" s="9">
        <f>AVERAGE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30.301196365699997</v>
      </c>
      <c r="J90" s="20">
        <f>AVERAGE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6.427276138489999</v>
      </c>
      <c r="K90" s="9">
        <f>MIN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-6.5115384619999999</v>
      </c>
      <c r="L90" s="9">
        <f>MIN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3.0772140330000002</v>
      </c>
      <c r="M90" s="9">
        <f>MIN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-7.1508608469999997</v>
      </c>
      <c r="N90" s="9">
        <f>MIN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-8.8217948719999999</v>
      </c>
      <c r="O90" s="9">
        <f>MIN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7.3568538349999999</v>
      </c>
      <c r="P90" s="9">
        <f>MIN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-23.38535341</v>
      </c>
      <c r="Q90" s="9">
        <f>MAX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-0.22564102559999999</v>
      </c>
      <c r="R90" s="9">
        <f>MAX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30.402602569999999</v>
      </c>
      <c r="S90" s="9">
        <f>MAX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19.595308660000001</v>
      </c>
      <c r="T90" s="9">
        <f>MAX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-1.423076923</v>
      </c>
      <c r="U90" s="9">
        <f>MAX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60.172030059999997</v>
      </c>
      <c r="V90" s="9">
        <f>MAX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38.592842320000003</v>
      </c>
      <c r="W90" s="9">
        <f>STDEV('bcc-csm-1'!$H89,'bcc-csm1-1-m'!$H89,'BNU-ESM'!$H89,CanESM2!$H89,CCSM4!$H89,'CNRM-CM5'!$H89,'CSIRO-Mk3-6-0'!$H89,'GFDL-ESM2M'!$H89,'GFDL-ESM2G'!$H89,'HadGEM2-ES'!$H89,'HadGEM2-CC'!$H89,inmcm4!$H89,'IPSL-CM5A-LR'!$H89,'IPSL-CM5A-MR'!$H89,'IPSL-MC5B-LR'!$H89,MIROC5!$H89,'MIROC-ESM'!$H89,'MIROC-ESM-CHEM'!$H89,'MRI-CGCM3'!$H89,'NorESM1-M'!$H89)</f>
        <v>1.7106555808590127</v>
      </c>
      <c r="X90" s="9">
        <f>STDEV('bcc-csm-1'!$I89,'bcc-csm1-1-m'!$I89,'BNU-ESM'!$I89,CanESM2!$I89,CCSM4!$I89,'CNRM-CM5'!$I89,'CSIRO-Mk3-6-0'!$I89,'GFDL-ESM2M'!$I89,'GFDL-ESM2G'!$I89,'HadGEM2-ES'!$I89,'HadGEM2-CC'!$I89,inmcm4!$I89,'IPSL-CM5A-LR'!$I89,'IPSL-CM5A-MR'!$I89,'IPSL-MC5B-LR'!$I89,MIROC5!$I89,'MIROC-ESM'!$I89,'MIROC-ESM-CHEM'!$I89,'MRI-CGCM3'!$I89,'NorESM1-M'!$I89)</f>
        <v>8.505176117583602</v>
      </c>
      <c r="Y90" s="9">
        <f>STDEV('bcc-csm-1'!$J89,'bcc-csm1-1-m'!$J89,'BNU-ESM'!$J89,CanESM2!$J89,CCSM4!$J89,'CNRM-CM5'!$J89,'CSIRO-Mk3-6-0'!$J89,'GFDL-ESM2M'!$J89,'GFDL-ESM2G'!$J89,'HadGEM2-ES'!$J89,'HadGEM2-CC'!$J89,inmcm4!$J89,'IPSL-CM5A-LR'!$J89,'IPSL-CM5A-MR'!$J89,'IPSL-MC5B-LR'!$J89,MIROC5!$J89,'MIROC-ESM'!$J89,'MIROC-ESM-CHEM'!$J89,'MRI-CGCM3'!$J89,'NorESM1-M'!$J89)</f>
        <v>7.3092400259450603</v>
      </c>
      <c r="Z90" s="9">
        <f>STDEV('bcc-csm-1'!$K89,'bcc-csm1-1-m'!$K89,'BNU-ESM'!$K89,CanESM2!$K89,CCSM4!$K89,'CNRM-CM5'!$K89,'CSIRO-Mk3-6-0'!$K89,'GFDL-ESM2M'!$K89,'GFDL-ESM2G'!$K89,'HadGEM2-ES'!$K89,'HadGEM2-CC'!$K89,inmcm4!$K89,'IPSL-CM5A-LR'!$K89,'IPSL-CM5A-MR'!$K89,'IPSL-MC5B-LR'!$K89,MIROC5!$K89,'MIROC-ESM'!$K89,'MIROC-ESM-CHEM'!$K89,'MRI-CGCM3'!$K89,'NorESM1-M'!$K89)</f>
        <v>1.9493570706197769</v>
      </c>
      <c r="AA90" s="9">
        <f>STDEV('bcc-csm-1'!$L89,'bcc-csm1-1-m'!$L89,'BNU-ESM'!$L89,CanESM2!$L89,CCSM4!$L89,'CNRM-CM5'!$L89,'CSIRO-Mk3-6-0'!$L89,'GFDL-ESM2M'!$L89,'GFDL-ESM2G'!$L89,'HadGEM2-ES'!$L89,'HadGEM2-CC'!$L89,inmcm4!$L89,'IPSL-CM5A-LR'!$L89,'IPSL-CM5A-MR'!$L89,'IPSL-MC5B-LR'!$L89,MIROC5!$L89,'MIROC-ESM'!$L89,'MIROC-ESM-CHEM'!$L89,'MRI-CGCM3'!$L89,'NorESM1-M'!$L89)</f>
        <v>14.679192495986602</v>
      </c>
      <c r="AB90" s="9">
        <f>STDEV('bcc-csm-1'!$M89,'bcc-csm1-1-m'!$M89,'BNU-ESM'!$M89,CanESM2!$M89,CCSM4!$M89,'CNRM-CM5'!$M89,'CSIRO-Mk3-6-0'!$M89,'GFDL-ESM2M'!$M89,'GFDL-ESM2G'!$M89,'HadGEM2-ES'!$M89,'HadGEM2-CC'!$M89,inmcm4!$M89,'IPSL-CM5A-LR'!$M89,'IPSL-CM5A-MR'!$M89,'IPSL-MC5B-LR'!$M89,MIROC5!$M89,'MIROC-ESM'!$M89,'MIROC-ESM-CHEM'!$M89,'MRI-CGCM3'!$M89,'NorESM1-M'!$M89)</f>
        <v>18.470400614465952</v>
      </c>
      <c r="AC90" s="9">
        <f t="shared" ref="AC90:AH90" si="200">E90-(3*W90)</f>
        <v>-9.2660052042070387</v>
      </c>
      <c r="AD90" s="9">
        <f t="shared" si="200"/>
        <v>-7.4676902848508071</v>
      </c>
      <c r="AE90" s="9">
        <f t="shared" si="200"/>
        <v>-11.392820545940184</v>
      </c>
      <c r="AF90" s="9">
        <f t="shared" si="200"/>
        <v>-11.582109673509331</v>
      </c>
      <c r="AG90" s="9">
        <f t="shared" si="200"/>
        <v>-13.736381122259811</v>
      </c>
      <c r="AH90" s="9">
        <f t="shared" si="200"/>
        <v>-48.983925704907854</v>
      </c>
      <c r="AI90" s="9">
        <f t="shared" ref="AI90:AN90" si="201">E90+(3*W90)</f>
        <v>0.997928280947038</v>
      </c>
      <c r="AJ90" s="9">
        <f t="shared" si="201"/>
        <v>43.563366420650809</v>
      </c>
      <c r="AK90" s="9">
        <f t="shared" si="201"/>
        <v>32.462619609730183</v>
      </c>
      <c r="AL90" s="9">
        <f t="shared" si="201"/>
        <v>0.11403275020933101</v>
      </c>
      <c r="AM90" s="9">
        <f t="shared" si="201"/>
        <v>74.338773853659802</v>
      </c>
      <c r="AN90" s="9">
        <f t="shared" si="201"/>
        <v>61.838477981887856</v>
      </c>
      <c r="AO90" s="60">
        <f>AVERAGE('bcc-csm-1'!$E89,'bcc-csm1-1-m'!$E89,'BNU-ESM'!$E89,CanESM2!$E89,CCSM4!$E89,'CNRM-CM5'!$E89,'CSIRO-Mk3-6-0'!$E89,'GFDL-ESM2M'!$E89,'GFDL-ESM2G'!$E89,'HadGEM2-ES'!$E89,'HadGEM2-CC'!$E89,inmcm4!$E89,'IPSL-CM5A-LR'!$E89,'IPSL-CM5A-MR'!$E89,'IPSL-MC5B-LR'!$E89,MIROC5!$E89,'MIROC-ESM'!$E89,'MIROC-ESM-CHEM'!$E89,'MRI-CGCM3'!$E89,'NorESM1-M'!$E89)</f>
        <v>26.661538461499998</v>
      </c>
      <c r="AP90" s="61">
        <f>AVERAGE('bcc-csm-1'!$F89,'bcc-csm1-1-m'!$F89,'BNU-ESM'!$F89,CanESM2!$F89,CCSM4!$F89,'CNRM-CM5'!$F89,'CSIRO-Mk3-6-0'!$F89,'GFDL-ESM2M'!$F89,'GFDL-ESM2G'!$F89,'HadGEM2-ES'!$F89,'HadGEM2-CC'!$F89,inmcm4!$F89,'IPSL-CM5A-LR'!$F89,'IPSL-CM5A-MR'!$F89,'IPSL-MC5B-LR'!$F89,MIROC5!$F89,'MIROC-ESM'!$F89,'MIROC-ESM-CHEM'!$F89,'MRI-CGCM3'!$F89,'NorESM1-M'!$F89)</f>
        <v>32.123213438999997</v>
      </c>
      <c r="AQ90" s="9">
        <f>AVERAGE('bcc-csm-1'!$G89,'bcc-csm1-1-m'!$G89,'BNU-ESM'!$G89,CanESM2!$G89,CCSM4!$G89,'CNRM-CM5'!$G89,'CSIRO-Mk3-6-0'!$G89,'GFDL-ESM2M'!$G89,'GFDL-ESM2G'!$G89,'HadGEM2-ES'!$G89,'HadGEM2-CC'!$G89,inmcm4!$G89,'IPSL-CM5A-LR'!$G89,'IPSL-CM5A-MR'!$G89,'IPSL-MC5B-LR'!$G89,MIROC5!$G89,'MIROC-ESM'!$G89,'MIROC-ESM-CHEM'!$G89,'MRI-CGCM3'!$G89,'NorESM1-M'!$G89)</f>
        <v>149.22629322499998</v>
      </c>
      <c r="AR90" s="57">
        <f t="shared" si="152"/>
        <v>-0.15505626082304541</v>
      </c>
      <c r="AS90" s="54">
        <f t="shared" si="153"/>
        <v>0.56183165181066741</v>
      </c>
      <c r="AT90" s="54">
        <f t="shared" si="154"/>
        <v>7.059680505506305E-2</v>
      </c>
      <c r="AU90" s="57">
        <f t="shared" si="155"/>
        <v>-0.21506780150478227</v>
      </c>
      <c r="AV90" s="54">
        <f t="shared" si="156"/>
        <v>0.94328036089042278</v>
      </c>
      <c r="AW90" s="58">
        <f t="shared" si="157"/>
        <v>4.3070668041047561E-2</v>
      </c>
    </row>
    <row r="91" spans="1:49" ht="12.5" x14ac:dyDescent="0.25">
      <c r="A91" s="6" t="str">
        <f>IF(AND(B91='bcc-csm-1'!C90, B91='bcc-csm1-1-m'!C90,B91='BNU-ESM'!C90, B91=CanESM2!C90, B91=CCSM4!C90, B91='CNRM-CM5'!C90, B91='CSIRO-Mk3-6-0'!C90, B91='GFDL-ESM2M'!C90, B91='GFDL-ESM2G'!C90, B91='HadGEM2-ES'!C90, B91='HadGEM2-CC'!C90, B91=inmcm4!C90, B91='IPSL-CM5A-LR'!C90, B91='IPSL-CM5A-MR'!C90, B91='IPSL-MC5B-LR'!C90, B91=MIROC5!C90, B91='MIROC-ESM'!C90, B91='MIROC-ESM-CHEM'!C90, B91='MRI-CGCM3'!C90, B91='NorESM1-M'!C90), "Yes", "No")</f>
        <v>Yes</v>
      </c>
      <c r="B91" s="6">
        <v>20173</v>
      </c>
      <c r="C91" s="6" t="s">
        <v>164</v>
      </c>
      <c r="D91" s="7" t="s">
        <v>183</v>
      </c>
      <c r="E91" s="9">
        <f>AVERAGE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-2.8748717947999998</v>
      </c>
      <c r="F91" s="9">
        <f>AVERAGE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16.699974465650001</v>
      </c>
      <c r="G91" s="20">
        <f>AVERAGE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10.846490675399997</v>
      </c>
      <c r="H91" s="9">
        <f>AVERAGE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-3.6598717948499995</v>
      </c>
      <c r="I91" s="9">
        <f>AVERAGE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28.570928095500005</v>
      </c>
      <c r="J91" s="20">
        <f>AVERAGE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15.011554053660001</v>
      </c>
      <c r="K91" s="9">
        <f>MIN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-5.0679487180000002</v>
      </c>
      <c r="L91" s="9">
        <f>MIN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-1.836578643</v>
      </c>
      <c r="M91" s="9">
        <f>MIN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-9.4171186200000001</v>
      </c>
      <c r="N91" s="9">
        <f>MIN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-6.6679487179999999</v>
      </c>
      <c r="O91" s="9">
        <f>MIN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1.4785220809999999</v>
      </c>
      <c r="P91" s="9">
        <f>MIN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-31.213844949999999</v>
      </c>
      <c r="Q91" s="9">
        <f>MAX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-0.62179487180000004</v>
      </c>
      <c r="R91" s="9">
        <f>MAX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30.305771910000001</v>
      </c>
      <c r="S91" s="9">
        <f>MAX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40.427925190000003</v>
      </c>
      <c r="T91" s="9">
        <f>MAX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-1.528205128</v>
      </c>
      <c r="U91" s="9">
        <f>MAX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60.657297030000002</v>
      </c>
      <c r="V91" s="9">
        <f>MAX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63.125950230000001</v>
      </c>
      <c r="W91" s="9">
        <f>STDEV('bcc-csm-1'!$H90,'bcc-csm1-1-m'!$H90,'BNU-ESM'!$H90,CanESM2!$H90,CCSM4!$H90,'CNRM-CM5'!$H90,'CSIRO-Mk3-6-0'!$H90,'GFDL-ESM2M'!$H90,'GFDL-ESM2G'!$H90,'HadGEM2-ES'!$H90,'HadGEM2-CC'!$H90,inmcm4!$H90,'IPSL-CM5A-LR'!$H90,'IPSL-CM5A-MR'!$H90,'IPSL-MC5B-LR'!$H90,MIROC5!$H90,'MIROC-ESM'!$H90,'MIROC-ESM-CHEM'!$H90,'MRI-CGCM3'!$H90,'NorESM1-M'!$H90)</f>
        <v>1.2921683407145736</v>
      </c>
      <c r="X91" s="9">
        <f>STDEV('bcc-csm-1'!$I90,'bcc-csm1-1-m'!$I90,'BNU-ESM'!$I90,CanESM2!$I90,CCSM4!$I90,'CNRM-CM5'!$I90,'CSIRO-Mk3-6-0'!$I90,'GFDL-ESM2M'!$I90,'GFDL-ESM2G'!$I90,'HadGEM2-ES'!$I90,'HadGEM2-CC'!$I90,inmcm4!$I90,'IPSL-CM5A-LR'!$I90,'IPSL-CM5A-MR'!$I90,'IPSL-MC5B-LR'!$I90,MIROC5!$I90,'MIROC-ESM'!$I90,'MIROC-ESM-CHEM'!$I90,'MRI-CGCM3'!$I90,'NorESM1-M'!$I90)</f>
        <v>10.691476620587212</v>
      </c>
      <c r="Y91" s="9">
        <f>STDEV('bcc-csm-1'!$J90,'bcc-csm1-1-m'!$J90,'BNU-ESM'!$J90,CanESM2!$J90,CCSM4!$J90,'CNRM-CM5'!$J90,'CSIRO-Mk3-6-0'!$J90,'GFDL-ESM2M'!$J90,'GFDL-ESM2G'!$J90,'HadGEM2-ES'!$J90,'HadGEM2-CC'!$J90,inmcm4!$J90,'IPSL-CM5A-LR'!$J90,'IPSL-CM5A-MR'!$J90,'IPSL-MC5B-LR'!$J90,MIROC5!$J90,'MIROC-ESM'!$J90,'MIROC-ESM-CHEM'!$J90,'MRI-CGCM3'!$J90,'NorESM1-M'!$J90)</f>
        <v>14.736142756143371</v>
      </c>
      <c r="Z91" s="9">
        <f>STDEV('bcc-csm-1'!$K90,'bcc-csm1-1-m'!$K90,'BNU-ESM'!$K90,CanESM2!$K90,CCSM4!$K90,'CNRM-CM5'!$K90,'CSIRO-Mk3-6-0'!$K90,'GFDL-ESM2M'!$K90,'GFDL-ESM2G'!$K90,'HadGEM2-ES'!$K90,'HadGEM2-CC'!$K90,inmcm4!$K90,'IPSL-CM5A-LR'!$K90,'IPSL-CM5A-MR'!$K90,'IPSL-MC5B-LR'!$K90,MIROC5!$K90,'MIROC-ESM'!$K90,'MIROC-ESM-CHEM'!$K90,'MRI-CGCM3'!$K90,'NorESM1-M'!$K90)</f>
        <v>1.2784038602180043</v>
      </c>
      <c r="AA91" s="9">
        <f>STDEV('bcc-csm-1'!$L90,'bcc-csm1-1-m'!$L90,'BNU-ESM'!$L90,CanESM2!$L90,CCSM4!$L90,'CNRM-CM5'!$L90,'CSIRO-Mk3-6-0'!$L90,'GFDL-ESM2M'!$L90,'GFDL-ESM2G'!$L90,'HadGEM2-ES'!$L90,'HadGEM2-CC'!$L90,inmcm4!$L90,'IPSL-CM5A-LR'!$L90,'IPSL-CM5A-MR'!$L90,'IPSL-MC5B-LR'!$L90,MIROC5!$L90,'MIROC-ESM'!$L90,'MIROC-ESM-CHEM'!$L90,'MRI-CGCM3'!$L90,'NorESM1-M'!$L90)</f>
        <v>16.033150749042168</v>
      </c>
      <c r="AB91" s="9">
        <f>STDEV('bcc-csm-1'!$M90,'bcc-csm1-1-m'!$M90,'BNU-ESM'!$M90,CanESM2!$M90,CCSM4!$M90,'CNRM-CM5'!$M90,'CSIRO-Mk3-6-0'!$M90,'GFDL-ESM2M'!$M90,'GFDL-ESM2G'!$M90,'HadGEM2-ES'!$M90,'HadGEM2-CC'!$M90,inmcm4!$M90,'IPSL-CM5A-LR'!$M90,'IPSL-CM5A-MR'!$M90,'IPSL-MC5B-LR'!$M90,MIROC5!$M90,'MIROC-ESM'!$M90,'MIROC-ESM-CHEM'!$M90,'MRI-CGCM3'!$M90,'NorESM1-M'!$M90)</f>
        <v>26.884142582404767</v>
      </c>
      <c r="AC91" s="9">
        <f t="shared" ref="AC91:AH91" si="202">E91-(3*W91)</f>
        <v>-6.7513768169437203</v>
      </c>
      <c r="AD91" s="9">
        <f t="shared" si="202"/>
        <v>-15.374455396111635</v>
      </c>
      <c r="AE91" s="9">
        <f t="shared" si="202"/>
        <v>-33.361937593030113</v>
      </c>
      <c r="AF91" s="9">
        <f t="shared" si="202"/>
        <v>-7.4950833755040129</v>
      </c>
      <c r="AG91" s="9">
        <f t="shared" si="202"/>
        <v>-19.528524151626502</v>
      </c>
      <c r="AH91" s="9">
        <f t="shared" si="202"/>
        <v>-65.640873693554298</v>
      </c>
      <c r="AI91" s="9">
        <f t="shared" ref="AI91:AN91" si="203">E91+(3*W91)</f>
        <v>1.0016332273437212</v>
      </c>
      <c r="AJ91" s="9">
        <f t="shared" si="203"/>
        <v>48.774404327411638</v>
      </c>
      <c r="AK91" s="9">
        <f t="shared" si="203"/>
        <v>55.05491894383011</v>
      </c>
      <c r="AL91" s="9">
        <f t="shared" si="203"/>
        <v>0.17533978580401355</v>
      </c>
      <c r="AM91" s="9">
        <f t="shared" si="203"/>
        <v>76.670380342626515</v>
      </c>
      <c r="AN91" s="9">
        <f t="shared" si="203"/>
        <v>95.663981800874311</v>
      </c>
      <c r="AO91" s="60">
        <f>AVERAGE('bcc-csm-1'!$E90,'bcc-csm1-1-m'!$E90,'BNU-ESM'!$E90,CanESM2!$E90,CCSM4!$E90,'CNRM-CM5'!$E90,'CSIRO-Mk3-6-0'!$E90,'GFDL-ESM2M'!$E90,'GFDL-ESM2G'!$E90,'HadGEM2-ES'!$E90,'HadGEM2-CC'!$E90,inmcm4!$E90,'IPSL-CM5A-LR'!$E90,'IPSL-CM5A-MR'!$E90,'IPSL-MC5B-LR'!$E90,MIROC5!$E90,'MIROC-ESM'!$E90,'MIROC-ESM-CHEM'!$E90,'MRI-CGCM3'!$E90,'NorESM1-M'!$E90)</f>
        <v>12.744871796000002</v>
      </c>
      <c r="AP91" s="61">
        <f>AVERAGE('bcc-csm-1'!$F90,'bcc-csm1-1-m'!$F90,'BNU-ESM'!$F90,CanESM2!$F90,CCSM4!$F90,'CNRM-CM5'!$F90,'CSIRO-Mk3-6-0'!$F90,'GFDL-ESM2M'!$F90,'GFDL-ESM2G'!$F90,'HadGEM2-ES'!$F90,'HadGEM2-CC'!$F90,inmcm4!$F90,'IPSL-CM5A-LR'!$F90,'IPSL-CM5A-MR'!$F90,'IPSL-MC5B-LR'!$F90,MIROC5!$F90,'MIROC-ESM'!$F90,'MIROC-ESM-CHEM'!$F90,'MRI-CGCM3'!$F90,'NorESM1-M'!$F90)</f>
        <v>27.582116507999995</v>
      </c>
      <c r="AQ91" s="9">
        <f>AVERAGE('bcc-csm-1'!$G90,'bcc-csm1-1-m'!$G90,'BNU-ESM'!$G90,CanESM2!$G90,CCSM4!$G90,'CNRM-CM5'!$G90,'CSIRO-Mk3-6-0'!$G90,'GFDL-ESM2M'!$G90,'GFDL-ESM2G'!$G90,'HadGEM2-ES'!$G90,'HadGEM2-CC'!$G90,inmcm4!$G90,'IPSL-CM5A-LR'!$G90,'IPSL-CM5A-MR'!$G90,'IPSL-MC5B-LR'!$G90,MIROC5!$G90,'MIROC-ESM'!$G90,'MIROC-ESM-CHEM'!$G90,'MRI-CGCM3'!$G90,'NorESM1-M'!$G90)</f>
        <v>255.32534998500006</v>
      </c>
      <c r="AR91" s="57">
        <f t="shared" si="152"/>
        <v>-0.22557086809631799</v>
      </c>
      <c r="AS91" s="54">
        <f t="shared" si="153"/>
        <v>0.60546385049190454</v>
      </c>
      <c r="AT91" s="54">
        <f t="shared" si="154"/>
        <v>4.2481056722480592E-2</v>
      </c>
      <c r="AU91" s="57">
        <f t="shared" si="155"/>
        <v>-0.28716426916107984</v>
      </c>
      <c r="AV91" s="54">
        <f t="shared" si="156"/>
        <v>1.0358497357232614</v>
      </c>
      <c r="AW91" s="58">
        <f t="shared" si="157"/>
        <v>5.8793825425254111E-2</v>
      </c>
    </row>
    <row r="92" spans="1:49" ht="12.5" x14ac:dyDescent="0.25">
      <c r="A92" s="6" t="str">
        <f>IF(AND(B92='bcc-csm-1'!C91, B92='bcc-csm1-1-m'!C91,B92='BNU-ESM'!C91, B92=CanESM2!C91, B92=CCSM4!C91, B92='CNRM-CM5'!C91, B92='CSIRO-Mk3-6-0'!C91, B92='GFDL-ESM2M'!C91, B92='GFDL-ESM2G'!C91, B92='HadGEM2-ES'!C91, B92='HadGEM2-CC'!C91, B92=inmcm4!C91, B92='IPSL-CM5A-LR'!C91, B92='IPSL-CM5A-MR'!C91, B92='IPSL-MC5B-LR'!C91, B92=MIROC5!C91, B92='MIROC-ESM'!C91, B92='MIROC-ESM-CHEM'!C91, B92='MRI-CGCM3'!C91, B92='NorESM1-M'!C91), "Yes", "No")</f>
        <v>Yes</v>
      </c>
      <c r="B92" s="6">
        <v>20175</v>
      </c>
      <c r="C92" s="6" t="s">
        <v>165</v>
      </c>
      <c r="D92" s="7" t="s">
        <v>183</v>
      </c>
      <c r="E92" s="9">
        <f>AVERAGE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-3.5641025639999997</v>
      </c>
      <c r="F92" s="9">
        <f>AVERAGE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23.514210763549997</v>
      </c>
      <c r="G92" s="20">
        <f>AVERAGE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9.4790609922500018</v>
      </c>
      <c r="H92" s="9">
        <f>AVERAGE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-4.9291025639999999</v>
      </c>
      <c r="I92" s="9">
        <f>AVERAGE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37.940508939500006</v>
      </c>
      <c r="J92" s="20">
        <f>AVERAGE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7.2077049180399992</v>
      </c>
      <c r="K92" s="9">
        <f>MIN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-6.4217948720000004</v>
      </c>
      <c r="L92" s="9">
        <f>MIN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7.3581771140000001</v>
      </c>
      <c r="M92" s="9">
        <f>MIN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-7.0657361280000002</v>
      </c>
      <c r="N92" s="9">
        <f>MIN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-8.0794871789999991</v>
      </c>
      <c r="O92" s="9">
        <f>MIN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10.83498687</v>
      </c>
      <c r="P92" s="9">
        <f>MIN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-28.613647279999999</v>
      </c>
      <c r="Q92" s="9">
        <f>MAX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-0.33846153849999999</v>
      </c>
      <c r="R92" s="9">
        <f>MAX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39.820768540000003</v>
      </c>
      <c r="S92" s="9">
        <f>MAX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28.276470110000002</v>
      </c>
      <c r="T92" s="9">
        <f>MAX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-1.596153846</v>
      </c>
      <c r="U92" s="9">
        <f>MAX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67.915661330000006</v>
      </c>
      <c r="V92" s="9">
        <f>MAX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37.634910099999999</v>
      </c>
      <c r="W92" s="9">
        <f>STDEV('bcc-csm-1'!$H91,'bcc-csm1-1-m'!$H91,'BNU-ESM'!$H91,CanESM2!$H91,CCSM4!$H91,'CNRM-CM5'!$H91,'CSIRO-Mk3-6-0'!$H91,'GFDL-ESM2M'!$H91,'GFDL-ESM2G'!$H91,'HadGEM2-ES'!$H91,'HadGEM2-CC'!$H91,inmcm4!$H91,'IPSL-CM5A-LR'!$H91,'IPSL-CM5A-MR'!$H91,'IPSL-MC5B-LR'!$H91,MIROC5!$H91,'MIROC-ESM'!$H91,'MIROC-ESM-CHEM'!$H91,'MRI-CGCM3'!$H91,'NorESM1-M'!$H91)</f>
        <v>1.7210246497317145</v>
      </c>
      <c r="X92" s="9">
        <f>STDEV('bcc-csm-1'!$I91,'bcc-csm1-1-m'!$I91,'BNU-ESM'!$I91,CanESM2!$I91,CCSM4!$I91,'CNRM-CM5'!$I91,'CSIRO-Mk3-6-0'!$I91,'GFDL-ESM2M'!$I91,'GFDL-ESM2G'!$I91,'HadGEM2-ES'!$I91,'HadGEM2-CC'!$I91,inmcm4!$I91,'IPSL-CM5A-LR'!$I91,'IPSL-CM5A-MR'!$I91,'IPSL-MC5B-LR'!$I91,MIROC5!$I91,'MIROC-ESM'!$I91,'MIROC-ESM-CHEM'!$I91,'MRI-CGCM3'!$I91,'NorESM1-M'!$I91)</f>
        <v>10.251308843343963</v>
      </c>
      <c r="Y92" s="9">
        <f>STDEV('bcc-csm-1'!$J91,'bcc-csm1-1-m'!$J91,'BNU-ESM'!$J91,CanESM2!$J91,CCSM4!$J91,'CNRM-CM5'!$J91,'CSIRO-Mk3-6-0'!$J91,'GFDL-ESM2M'!$J91,'GFDL-ESM2G'!$J91,'HadGEM2-ES'!$J91,'HadGEM2-CC'!$J91,inmcm4!$J91,'IPSL-CM5A-LR'!$J91,'IPSL-CM5A-MR'!$J91,'IPSL-MC5B-LR'!$J91,MIROC5!$J91,'MIROC-ESM'!$J91,'MIROC-ESM-CHEM'!$J91,'MRI-CGCM3'!$J91,'NorESM1-M'!$J91)</f>
        <v>8.6159003704798458</v>
      </c>
      <c r="Z92" s="9">
        <f>STDEV('bcc-csm-1'!$K91,'bcc-csm1-1-m'!$K91,'BNU-ESM'!$K91,CanESM2!$K91,CCSM4!$K91,'CNRM-CM5'!$K91,'CSIRO-Mk3-6-0'!$K91,'GFDL-ESM2M'!$K91,'GFDL-ESM2G'!$K91,'HadGEM2-ES'!$K91,'HadGEM2-CC'!$K91,inmcm4!$K91,'IPSL-CM5A-LR'!$K91,'IPSL-CM5A-MR'!$K91,'IPSL-MC5B-LR'!$K91,MIROC5!$K91,'MIROC-ESM'!$K91,'MIROC-ESM-CHEM'!$K91,'MRI-CGCM3'!$K91,'NorESM1-M'!$K91)</f>
        <v>1.7732707838586597</v>
      </c>
      <c r="AA92" s="9">
        <f>STDEV('bcc-csm-1'!$L91,'bcc-csm1-1-m'!$L91,'BNU-ESM'!$L91,CanESM2!$L91,CCSM4!$L91,'CNRM-CM5'!$L91,'CSIRO-Mk3-6-0'!$L91,'GFDL-ESM2M'!$L91,'GFDL-ESM2G'!$L91,'HadGEM2-ES'!$L91,'HadGEM2-CC'!$L91,inmcm4!$L91,'IPSL-CM5A-LR'!$L91,'IPSL-CM5A-MR'!$L91,'IPSL-MC5B-LR'!$L91,MIROC5!$L91,'MIROC-ESM'!$L91,'MIROC-ESM-CHEM'!$L91,'MRI-CGCM3'!$L91,'NorESM1-M'!$L91)</f>
        <v>16.6845176142775</v>
      </c>
      <c r="AB92" s="9">
        <f>STDEV('bcc-csm-1'!$M91,'bcc-csm1-1-m'!$M91,'BNU-ESM'!$M91,CanESM2!$M91,CCSM4!$M91,'CNRM-CM5'!$M91,'CSIRO-Mk3-6-0'!$M91,'GFDL-ESM2M'!$M91,'GFDL-ESM2G'!$M91,'HadGEM2-ES'!$M91,'HadGEM2-CC'!$M91,inmcm4!$M91,'IPSL-CM5A-LR'!$M91,'IPSL-CM5A-MR'!$M91,'IPSL-MC5B-LR'!$M91,MIROC5!$M91,'MIROC-ESM'!$M91,'MIROC-ESM-CHEM'!$M91,'MRI-CGCM3'!$M91,'NorESM1-M'!$M91)</f>
        <v>18.316617300132545</v>
      </c>
      <c r="AC92" s="9">
        <f t="shared" ref="AC92:AH92" si="204">E92-(3*W92)</f>
        <v>-8.7271765131951433</v>
      </c>
      <c r="AD92" s="9">
        <f t="shared" si="204"/>
        <v>-7.2397157664818934</v>
      </c>
      <c r="AE92" s="9">
        <f t="shared" si="204"/>
        <v>-16.368640119189536</v>
      </c>
      <c r="AF92" s="9">
        <f t="shared" si="204"/>
        <v>-10.248914915575979</v>
      </c>
      <c r="AG92" s="9">
        <f t="shared" si="204"/>
        <v>-12.113043903332496</v>
      </c>
      <c r="AH92" s="9">
        <f t="shared" si="204"/>
        <v>-47.742146982357632</v>
      </c>
      <c r="AI92" s="9">
        <f t="shared" ref="AI92:AN92" si="205">E92+(3*W92)</f>
        <v>1.5989713851951439</v>
      </c>
      <c r="AJ92" s="9">
        <f t="shared" si="205"/>
        <v>54.268137293581887</v>
      </c>
      <c r="AK92" s="9">
        <f t="shared" si="205"/>
        <v>35.326762103689539</v>
      </c>
      <c r="AL92" s="9">
        <f t="shared" si="205"/>
        <v>0.39070978757597885</v>
      </c>
      <c r="AM92" s="9">
        <f t="shared" si="205"/>
        <v>87.994061782332508</v>
      </c>
      <c r="AN92" s="9">
        <f t="shared" si="205"/>
        <v>62.157556818437634</v>
      </c>
      <c r="AO92" s="60">
        <f>AVERAGE('bcc-csm-1'!$E91,'bcc-csm1-1-m'!$E91,'BNU-ESM'!$E91,CanESM2!$E91,CCSM4!$E91,'CNRM-CM5'!$E91,'CSIRO-Mk3-6-0'!$E91,'GFDL-ESM2M'!$E91,'GFDL-ESM2G'!$E91,'HadGEM2-ES'!$E91,'HadGEM2-CC'!$E91,inmcm4!$E91,'IPSL-CM5A-LR'!$E91,'IPSL-CM5A-MR'!$E91,'IPSL-MC5B-LR'!$E91,MIROC5!$E91,'MIROC-ESM'!$E91,'MIROC-ESM-CHEM'!$E91,'MRI-CGCM3'!$E91,'NorESM1-M'!$E91)</f>
        <v>20.914102564500002</v>
      </c>
      <c r="AP92" s="61">
        <f>AVERAGE('bcc-csm-1'!$F91,'bcc-csm1-1-m'!$F91,'BNU-ESM'!$F91,CanESM2!$F91,CCSM4!$F91,'CNRM-CM5'!$F91,'CSIRO-Mk3-6-0'!$F91,'GFDL-ESM2M'!$F91,'GFDL-ESM2G'!$F91,'HadGEM2-ES'!$F91,'HadGEM2-CC'!$F91,inmcm4!$F91,'IPSL-CM5A-LR'!$F91,'IPSL-CM5A-MR'!$F91,'IPSL-MC5B-LR'!$F91,MIROC5!$F91,'MIROC-ESM'!$F91,'MIROC-ESM-CHEM'!$F91,'MRI-CGCM3'!$F91,'NorESM1-M'!$F91)</f>
        <v>46.573408474000004</v>
      </c>
      <c r="AQ92" s="9">
        <f>AVERAGE('bcc-csm-1'!$G91,'bcc-csm1-1-m'!$G91,'BNU-ESM'!$G91,CanESM2!$G91,CCSM4!$G91,'CNRM-CM5'!$G91,'CSIRO-Mk3-6-0'!$G91,'GFDL-ESM2M'!$G91,'GFDL-ESM2G'!$G91,'HadGEM2-ES'!$G91,'HadGEM2-CC'!$G91,inmcm4!$G91,'IPSL-CM5A-LR'!$G91,'IPSL-CM5A-MR'!$G91,'IPSL-MC5B-LR'!$G91,MIROC5!$G91,'MIROC-ESM'!$G91,'MIROC-ESM-CHEM'!$G91,'MRI-CGCM3'!$G91,'NorESM1-M'!$G91)</f>
        <v>138.256705275</v>
      </c>
      <c r="AR92" s="57">
        <f t="shared" ref="AR92:AR109" si="206">E92/AO92</f>
        <v>-0.17041623244450257</v>
      </c>
      <c r="AS92" s="54">
        <f t="shared" ref="AS92:AS109" si="207">F92/AP92</f>
        <v>0.50488490179276879</v>
      </c>
      <c r="AT92" s="54">
        <f t="shared" ref="AT92:AT109" si="208">G92/AQ92</f>
        <v>6.8561311173990738E-2</v>
      </c>
      <c r="AU92" s="57">
        <f t="shared" ref="AU92:AU109" si="209">H92/AO92</f>
        <v>-0.23568319744050376</v>
      </c>
      <c r="AV92" s="54">
        <f t="shared" ref="AV92:AV109" si="210">I92/AP92</f>
        <v>0.81463887189361739</v>
      </c>
      <c r="AW92" s="58">
        <f t="shared" ref="AW92:AW109" si="211">J92/AQ92</f>
        <v>5.2132769283800652E-2</v>
      </c>
    </row>
    <row r="93" spans="1:49" ht="12.5" x14ac:dyDescent="0.25">
      <c r="A93" s="6" t="str">
        <f>IF(AND(B93='bcc-csm-1'!C92, B93='bcc-csm1-1-m'!C92,B93='BNU-ESM'!C92, B93=CanESM2!C92, B93=CCSM4!C92, B93='CNRM-CM5'!C92, B93='CSIRO-Mk3-6-0'!C92, B93='GFDL-ESM2M'!C92, B93='GFDL-ESM2G'!C92, B93='HadGEM2-ES'!C92, B93='HadGEM2-CC'!C92, B93=inmcm4!C92, B93='IPSL-CM5A-LR'!C92, B93='IPSL-CM5A-MR'!C92, B93='IPSL-MC5B-LR'!C92, B93=MIROC5!C92, B93='MIROC-ESM'!C92, B93='MIROC-ESM-CHEM'!C92, B93='MRI-CGCM3'!C92, B93='NorESM1-M'!C92), "Yes", "No")</f>
        <v>Yes</v>
      </c>
      <c r="B93" s="6">
        <v>20177</v>
      </c>
      <c r="C93" s="6" t="s">
        <v>166</v>
      </c>
      <c r="D93" s="7" t="s">
        <v>183</v>
      </c>
      <c r="E93" s="9">
        <f>AVERAGE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-3.1450641025134995</v>
      </c>
      <c r="F93" s="9">
        <f>AVERAGE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13.930983237685002</v>
      </c>
      <c r="G93" s="20">
        <f>AVERAGE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12.630212752199999</v>
      </c>
      <c r="H93" s="9">
        <f>AVERAGE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-4.2000641024899998</v>
      </c>
      <c r="I93" s="9">
        <f>AVERAGE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23.683352380100001</v>
      </c>
      <c r="J93" s="20">
        <f>AVERAGE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20.589266722950008</v>
      </c>
      <c r="K93" s="9">
        <f>MIN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-5.3256410259999996</v>
      </c>
      <c r="L93" s="9">
        <f>MIN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-1.493573509</v>
      </c>
      <c r="M93" s="9">
        <f>MIN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-20.64078095</v>
      </c>
      <c r="N93" s="9">
        <f>MIN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-7.8935897439999998</v>
      </c>
      <c r="O93" s="9">
        <f>MIN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1.9191388060000001</v>
      </c>
      <c r="P93" s="9">
        <f>MIN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-20.844983410000001</v>
      </c>
      <c r="Q93" s="9">
        <f>MAX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0.18461538459999999</v>
      </c>
      <c r="R93" s="9">
        <f>MAX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35.086637359999997</v>
      </c>
      <c r="S93" s="9">
        <f>MAX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62.484960370000003</v>
      </c>
      <c r="T93" s="9">
        <f>MAX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-0.67179487179999997</v>
      </c>
      <c r="U93" s="9">
        <f>MAX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60.695126860000002</v>
      </c>
      <c r="V93" s="9">
        <f>MAX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62.615350309999997</v>
      </c>
      <c r="W93" s="9">
        <f>STDEV('bcc-csm-1'!$H92,'bcc-csm1-1-m'!$H92,'BNU-ESM'!$H92,CanESM2!$H92,CCSM4!$H92,'CNRM-CM5'!$H92,'CSIRO-Mk3-6-0'!$H92,'GFDL-ESM2M'!$H92,'GFDL-ESM2G'!$H92,'HadGEM2-ES'!$H92,'HadGEM2-CC'!$H92,inmcm4!$H92,'IPSL-CM5A-LR'!$H92,'IPSL-CM5A-MR'!$H92,'IPSL-MC5B-LR'!$H92,MIROC5!$H92,'MIROC-ESM'!$H92,'MIROC-ESM-CHEM'!$H92,'MRI-CGCM3'!$H92,'NorESM1-M'!$H92)</f>
        <v>1.5236251141000798</v>
      </c>
      <c r="X93" s="9">
        <f>STDEV('bcc-csm-1'!$I92,'bcc-csm1-1-m'!$I92,'BNU-ESM'!$I92,CanESM2!$I92,CCSM4!$I92,'CNRM-CM5'!$I92,'CSIRO-Mk3-6-0'!$I92,'GFDL-ESM2M'!$I92,'GFDL-ESM2G'!$I92,'HadGEM2-ES'!$I92,'HadGEM2-CC'!$I92,inmcm4!$I92,'IPSL-CM5A-LR'!$I92,'IPSL-CM5A-MR'!$I92,'IPSL-MC5B-LR'!$I92,MIROC5!$I92,'MIROC-ESM'!$I92,'MIROC-ESM-CHEM'!$I92,'MRI-CGCM3'!$I92,'NorESM1-M'!$I92)</f>
        <v>10.655364761297021</v>
      </c>
      <c r="Y93" s="9">
        <f>STDEV('bcc-csm-1'!$J92,'bcc-csm1-1-m'!$J92,'BNU-ESM'!$J92,CanESM2!$J92,CCSM4!$J92,'CNRM-CM5'!$J92,'CSIRO-Mk3-6-0'!$J92,'GFDL-ESM2M'!$J92,'GFDL-ESM2G'!$J92,'HadGEM2-ES'!$J92,'HadGEM2-CC'!$J92,inmcm4!$J92,'IPSL-CM5A-LR'!$J92,'IPSL-CM5A-MR'!$J92,'IPSL-MC5B-LR'!$J92,MIROC5!$J92,'MIROC-ESM'!$J92,'MIROC-ESM-CHEM'!$J92,'MRI-CGCM3'!$J92,'NorESM1-M'!$J92)</f>
        <v>19.838802834753658</v>
      </c>
      <c r="Z93" s="9">
        <f>STDEV('bcc-csm-1'!$K92,'bcc-csm1-1-m'!$K92,'BNU-ESM'!$K92,CanESM2!$K92,CCSM4!$K92,'CNRM-CM5'!$K92,'CSIRO-Mk3-6-0'!$K92,'GFDL-ESM2M'!$K92,'GFDL-ESM2G'!$K92,'HadGEM2-ES'!$K92,'HadGEM2-CC'!$K92,inmcm4!$K92,'IPSL-CM5A-LR'!$K92,'IPSL-CM5A-MR'!$K92,'IPSL-MC5B-LR'!$K92,MIROC5!$K92,'MIROC-ESM'!$K92,'MIROC-ESM-CHEM'!$K92,'MRI-CGCM3'!$K92,'NorESM1-M'!$K92)</f>
        <v>1.8821884120252739</v>
      </c>
      <c r="AA93" s="9">
        <f>STDEV('bcc-csm-1'!$L92,'bcc-csm1-1-m'!$L92,'BNU-ESM'!$L92,CanESM2!$L92,CCSM4!$L92,'CNRM-CM5'!$L92,'CSIRO-Mk3-6-0'!$L92,'GFDL-ESM2M'!$L92,'GFDL-ESM2G'!$L92,'HadGEM2-ES'!$L92,'HadGEM2-CC'!$L92,inmcm4!$L92,'IPSL-CM5A-LR'!$L92,'IPSL-CM5A-MR'!$L92,'IPSL-MC5B-LR'!$L92,MIROC5!$L92,'MIROC-ESM'!$L92,'MIROC-ESM-CHEM'!$L92,'MRI-CGCM3'!$L92,'NorESM1-M'!$L92)</f>
        <v>16.64880133473142</v>
      </c>
      <c r="AB93" s="9">
        <f>STDEV('bcc-csm-1'!$M92,'bcc-csm1-1-m'!$M92,'BNU-ESM'!$M92,CanESM2!$M92,CCSM4!$M92,'CNRM-CM5'!$M92,'CSIRO-Mk3-6-0'!$M92,'GFDL-ESM2M'!$M92,'GFDL-ESM2G'!$M92,'HadGEM2-ES'!$M92,'HadGEM2-CC'!$M92,inmcm4!$M92,'IPSL-CM5A-LR'!$M92,'IPSL-CM5A-MR'!$M92,'IPSL-MC5B-LR'!$M92,MIROC5!$M92,'MIROC-ESM'!$M92,'MIROC-ESM-CHEM'!$M92,'MRI-CGCM3'!$M92,'NorESM1-M'!$M92)</f>
        <v>27.796809973120993</v>
      </c>
      <c r="AC93" s="9">
        <f t="shared" ref="AC93:AH93" si="212">E93-(3*W93)</f>
        <v>-7.7159394448137393</v>
      </c>
      <c r="AD93" s="9">
        <f t="shared" si="212"/>
        <v>-18.035111046206058</v>
      </c>
      <c r="AE93" s="9">
        <f t="shared" si="212"/>
        <v>-46.886195752060971</v>
      </c>
      <c r="AF93" s="9">
        <f t="shared" si="212"/>
        <v>-9.8466293385658226</v>
      </c>
      <c r="AG93" s="9">
        <f t="shared" si="212"/>
        <v>-26.263051624094263</v>
      </c>
      <c r="AH93" s="9">
        <f t="shared" si="212"/>
        <v>-62.801163196412979</v>
      </c>
      <c r="AI93" s="9">
        <f t="shared" ref="AI93:AN93" si="213">E93+(3*W93)</f>
        <v>1.4258112397867402</v>
      </c>
      <c r="AJ93" s="9">
        <f t="shared" si="213"/>
        <v>45.897077521576065</v>
      </c>
      <c r="AK93" s="9">
        <f t="shared" si="213"/>
        <v>72.146621256460975</v>
      </c>
      <c r="AL93" s="9">
        <f t="shared" si="213"/>
        <v>1.446501133585822</v>
      </c>
      <c r="AM93" s="9">
        <f t="shared" si="213"/>
        <v>73.629756384294268</v>
      </c>
      <c r="AN93" s="9">
        <f t="shared" si="213"/>
        <v>103.979696642313</v>
      </c>
      <c r="AO93" s="60">
        <f>AVERAGE('bcc-csm-1'!$E92,'bcc-csm1-1-m'!$E92,'BNU-ESM'!$E92,CanESM2!$E92,CCSM4!$E92,'CNRM-CM5'!$E92,'CSIRO-Mk3-6-0'!$E92,'GFDL-ESM2M'!$E92,'GFDL-ESM2G'!$E92,'HadGEM2-ES'!$E92,'HadGEM2-CC'!$E92,inmcm4!$E92,'IPSL-CM5A-LR'!$E92,'IPSL-CM5A-MR'!$E92,'IPSL-MC5B-LR'!$E92,MIROC5!$E92,'MIROC-ESM'!$E92,'MIROC-ESM-CHEM'!$E92,'MRI-CGCM3'!$E92,'NorESM1-M'!$E92)</f>
        <v>15.402564101000001</v>
      </c>
      <c r="AP93" s="61">
        <f>AVERAGE('bcc-csm-1'!$F92,'bcc-csm1-1-m'!$F92,'BNU-ESM'!$F92,CanESM2!$F92,CCSM4!$F92,'CNRM-CM5'!$F92,'CSIRO-Mk3-6-0'!$F92,'GFDL-ESM2M'!$F92,'GFDL-ESM2G'!$F92,'HadGEM2-ES'!$F92,'HadGEM2-CC'!$F92,inmcm4!$F92,'IPSL-CM5A-LR'!$F92,'IPSL-CM5A-MR'!$F92,'IPSL-MC5B-LR'!$F92,MIROC5!$F92,'MIROC-ESM'!$F92,'MIROC-ESM-CHEM'!$F92,'MRI-CGCM3'!$F92,'NorESM1-M'!$F92)</f>
        <v>17.466576495000005</v>
      </c>
      <c r="AQ93" s="9">
        <f>AVERAGE('bcc-csm-1'!$G92,'bcc-csm1-1-m'!$G92,'BNU-ESM'!$G92,CanESM2!$G92,CCSM4!$G92,'CNRM-CM5'!$G92,'CSIRO-Mk3-6-0'!$G92,'GFDL-ESM2M'!$G92,'GFDL-ESM2G'!$G92,'HadGEM2-ES'!$G92,'HadGEM2-CC'!$G92,inmcm4!$G92,'IPSL-CM5A-LR'!$G92,'IPSL-CM5A-MR'!$G92,'IPSL-MC5B-LR'!$G92,MIROC5!$G92,'MIROC-ESM'!$G92,'MIROC-ESM-CHEM'!$G92,'MRI-CGCM3'!$G92,'NorESM1-M'!$G92)</f>
        <v>280.74001033999991</v>
      </c>
      <c r="AR93" s="57">
        <f t="shared" si="206"/>
        <v>-0.2041909439162346</v>
      </c>
      <c r="AS93" s="54">
        <f t="shared" si="207"/>
        <v>0.79757949370747583</v>
      </c>
      <c r="AT93" s="54">
        <f t="shared" si="208"/>
        <v>4.4989001521029158E-2</v>
      </c>
      <c r="AU93" s="57">
        <f t="shared" si="209"/>
        <v>-0.27268603298442456</v>
      </c>
      <c r="AV93" s="54">
        <f t="shared" si="210"/>
        <v>1.3559241209563657</v>
      </c>
      <c r="AW93" s="58">
        <f t="shared" si="211"/>
        <v>7.3339267523765725E-2</v>
      </c>
    </row>
    <row r="94" spans="1:49" ht="12.5" x14ac:dyDescent="0.25">
      <c r="A94" s="6" t="str">
        <f>IF(AND(B94='bcc-csm-1'!C93, B94='bcc-csm1-1-m'!C93,B94='BNU-ESM'!C93, B94=CanESM2!C93, B94=CCSM4!C93, B94='CNRM-CM5'!C93, B94='CSIRO-Mk3-6-0'!C93, B94='GFDL-ESM2M'!C93, B94='GFDL-ESM2G'!C93, B94='HadGEM2-ES'!C93, B94='HadGEM2-CC'!C93, B94=inmcm4!C93, B94='IPSL-CM5A-LR'!C93, B94='IPSL-CM5A-MR'!C93, B94='IPSL-MC5B-LR'!C93, B94=MIROC5!C93, B94='MIROC-ESM'!C93, B94='MIROC-ESM-CHEM'!C93, B94='MRI-CGCM3'!C93, B94='NorESM1-M'!C93), "Yes", "No")</f>
        <v>Yes</v>
      </c>
      <c r="B94" s="6">
        <v>20179</v>
      </c>
      <c r="C94" s="6" t="s">
        <v>167</v>
      </c>
      <c r="D94" s="7" t="s">
        <v>183</v>
      </c>
      <c r="E94" s="9">
        <f>AVERAGE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-4.32794871804</v>
      </c>
      <c r="F94" s="9">
        <f>AVERAGE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15.03927523023</v>
      </c>
      <c r="G94" s="20">
        <f>AVERAGE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11.062524087549999</v>
      </c>
      <c r="H94" s="9">
        <f>AVERAGE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-5.8929487180500004</v>
      </c>
      <c r="I94" s="9">
        <f>AVERAGE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25.924755963950002</v>
      </c>
      <c r="J94" s="20">
        <f>AVERAGE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6.3183784015999995</v>
      </c>
      <c r="K94" s="9">
        <f>MIN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-6.9025641029999996</v>
      </c>
      <c r="L94" s="9">
        <f>MIN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-0.46137653740000001</v>
      </c>
      <c r="M94" s="9">
        <f>MIN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-12.955556959999999</v>
      </c>
      <c r="N94" s="9">
        <f>MIN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-9.5205128210000005</v>
      </c>
      <c r="O94" s="9">
        <f>MIN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4.5207730369999997</v>
      </c>
      <c r="P94" s="9">
        <f>MIN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-29.646037369999998</v>
      </c>
      <c r="Q94" s="9">
        <f>MAX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-0.28076923079999999</v>
      </c>
      <c r="R94" s="9">
        <f>MAX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29.479175900000001</v>
      </c>
      <c r="S94" s="9">
        <f>MAX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30.43957451</v>
      </c>
      <c r="T94" s="9">
        <f>MAX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-1.3615384619999999</v>
      </c>
      <c r="U94" s="9">
        <f>MAX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57.747344630000001</v>
      </c>
      <c r="V94" s="9">
        <f>MAX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42.016552179999998</v>
      </c>
      <c r="W94" s="9">
        <f>STDEV('bcc-csm-1'!$H93,'bcc-csm1-1-m'!$H93,'BNU-ESM'!$H93,CanESM2!$H93,CCSM4!$H93,'CNRM-CM5'!$H93,'CSIRO-Mk3-6-0'!$H93,'GFDL-ESM2M'!$H93,'GFDL-ESM2G'!$H93,'HadGEM2-ES'!$H93,'HadGEM2-CC'!$H93,inmcm4!$H93,'IPSL-CM5A-LR'!$H93,'IPSL-CM5A-MR'!$H93,'IPSL-MC5B-LR'!$H93,MIROC5!$H93,'MIROC-ESM'!$H93,'MIROC-ESM-CHEM'!$H93,'MRI-CGCM3'!$H93,'NorESM1-M'!$H93)</f>
        <v>1.8624795285723401</v>
      </c>
      <c r="X94" s="9">
        <f>STDEV('bcc-csm-1'!$I93,'bcc-csm1-1-m'!$I93,'BNU-ESM'!$I93,CanESM2!$I93,CCSM4!$I93,'CNRM-CM5'!$I93,'CSIRO-Mk3-6-0'!$I93,'GFDL-ESM2M'!$I93,'GFDL-ESM2G'!$I93,'HadGEM2-ES'!$I93,'HadGEM2-CC'!$I93,inmcm4!$I93,'IPSL-CM5A-LR'!$I93,'IPSL-CM5A-MR'!$I93,'IPSL-MC5B-LR'!$I93,MIROC5!$I93,'MIROC-ESM'!$I93,'MIROC-ESM-CHEM'!$I93,'MRI-CGCM3'!$I93,'NorESM1-M'!$I93)</f>
        <v>8.0725584730762989</v>
      </c>
      <c r="Y94" s="9">
        <f>STDEV('bcc-csm-1'!$J93,'bcc-csm1-1-m'!$J93,'BNU-ESM'!$J93,CanESM2!$J93,CCSM4!$J93,'CNRM-CM5'!$J93,'CSIRO-Mk3-6-0'!$J93,'GFDL-ESM2M'!$J93,'GFDL-ESM2G'!$J93,'HadGEM2-ES'!$J93,'HadGEM2-CC'!$J93,inmcm4!$J93,'IPSL-CM5A-LR'!$J93,'IPSL-CM5A-MR'!$J93,'IPSL-MC5B-LR'!$J93,MIROC5!$J93,'MIROC-ESM'!$J93,'MIROC-ESM-CHEM'!$J93,'MRI-CGCM3'!$J93,'NorESM1-M'!$J93)</f>
        <v>10.276355139530819</v>
      </c>
      <c r="Z94" s="9">
        <f>STDEV('bcc-csm-1'!$K93,'bcc-csm1-1-m'!$K93,'BNU-ESM'!$K93,CanESM2!$K93,CCSM4!$K93,'CNRM-CM5'!$K93,'CSIRO-Mk3-6-0'!$K93,'GFDL-ESM2M'!$K93,'GFDL-ESM2G'!$K93,'HadGEM2-ES'!$K93,'HadGEM2-CC'!$K93,inmcm4!$K93,'IPSL-CM5A-LR'!$K93,'IPSL-CM5A-MR'!$K93,'IPSL-MC5B-LR'!$K93,MIROC5!$K93,'MIROC-ESM'!$K93,'MIROC-ESM-CHEM'!$K93,'MRI-CGCM3'!$K93,'NorESM1-M'!$K93)</f>
        <v>2.024118583463471</v>
      </c>
      <c r="AA94" s="9">
        <f>STDEV('bcc-csm-1'!$L93,'bcc-csm1-1-m'!$L93,'BNU-ESM'!$L93,CanESM2!$L93,CCSM4!$L93,'CNRM-CM5'!$L93,'CSIRO-Mk3-6-0'!$L93,'GFDL-ESM2M'!$L93,'GFDL-ESM2G'!$L93,'HadGEM2-ES'!$L93,'HadGEM2-CC'!$L93,inmcm4!$L93,'IPSL-CM5A-LR'!$L93,'IPSL-CM5A-MR'!$L93,'IPSL-MC5B-LR'!$L93,MIROC5!$L93,'MIROC-ESM'!$L93,'MIROC-ESM-CHEM'!$L93,'MRI-CGCM3'!$L93,'NorESM1-M'!$L93)</f>
        <v>14.099124410695477</v>
      </c>
      <c r="AB94" s="9">
        <f>STDEV('bcc-csm-1'!$M93,'bcc-csm1-1-m'!$M93,'BNU-ESM'!$M93,CanESM2!$M93,CCSM4!$M93,'CNRM-CM5'!$M93,'CSIRO-Mk3-6-0'!$M93,'GFDL-ESM2M'!$M93,'GFDL-ESM2G'!$M93,'HadGEM2-ES'!$M93,'HadGEM2-CC'!$M93,inmcm4!$M93,'IPSL-CM5A-LR'!$M93,'IPSL-CM5A-MR'!$M93,'IPSL-MC5B-LR'!$M93,MIROC5!$M93,'MIROC-ESM'!$M93,'MIROC-ESM-CHEM'!$M93,'MRI-CGCM3'!$M93,'NorESM1-M'!$M93)</f>
        <v>21.42746903542912</v>
      </c>
      <c r="AC94" s="9">
        <f t="shared" ref="AC94:AH94" si="214">E94-(3*W94)</f>
        <v>-9.9153873037570204</v>
      </c>
      <c r="AD94" s="9">
        <f t="shared" si="214"/>
        <v>-9.1784001889988964</v>
      </c>
      <c r="AE94" s="9">
        <f t="shared" si="214"/>
        <v>-19.766541331042458</v>
      </c>
      <c r="AF94" s="9">
        <f t="shared" si="214"/>
        <v>-11.965304468440413</v>
      </c>
      <c r="AG94" s="9">
        <f t="shared" si="214"/>
        <v>-16.372617268136427</v>
      </c>
      <c r="AH94" s="9">
        <f t="shared" si="214"/>
        <v>-57.964028704687365</v>
      </c>
      <c r="AI94" s="9">
        <f t="shared" ref="AI94:AN94" si="215">E94+(3*W94)</f>
        <v>1.2594898676770203</v>
      </c>
      <c r="AJ94" s="9">
        <f t="shared" si="215"/>
        <v>39.256950649458901</v>
      </c>
      <c r="AK94" s="9">
        <f t="shared" si="215"/>
        <v>41.891589506142452</v>
      </c>
      <c r="AL94" s="9">
        <f t="shared" si="215"/>
        <v>0.17940703234041244</v>
      </c>
      <c r="AM94" s="9">
        <f t="shared" si="215"/>
        <v>68.222129196036434</v>
      </c>
      <c r="AN94" s="9">
        <f t="shared" si="215"/>
        <v>70.600785507887366</v>
      </c>
      <c r="AO94" s="60">
        <f>AVERAGE('bcc-csm-1'!$E93,'bcc-csm1-1-m'!$E93,'BNU-ESM'!$E93,CanESM2!$E93,CCSM4!$E93,'CNRM-CM5'!$E93,'CSIRO-Mk3-6-0'!$E93,'GFDL-ESM2M'!$E93,'GFDL-ESM2G'!$E93,'HadGEM2-ES'!$E93,'HadGEM2-CC'!$E93,inmcm4!$E93,'IPSL-CM5A-LR'!$E93,'IPSL-CM5A-MR'!$E93,'IPSL-MC5B-LR'!$E93,MIROC5!$E93,'MIROC-ESM'!$E93,'MIROC-ESM-CHEM'!$E93,'MRI-CGCM3'!$E93,'NorESM1-M'!$E93)</f>
        <v>26.917948716999994</v>
      </c>
      <c r="AP94" s="61">
        <f>AVERAGE('bcc-csm-1'!$F93,'bcc-csm1-1-m'!$F93,'BNU-ESM'!$F93,CanESM2!$F93,CCSM4!$F93,'CNRM-CM5'!$F93,'CSIRO-Mk3-6-0'!$F93,'GFDL-ESM2M'!$F93,'GFDL-ESM2G'!$F93,'HadGEM2-ES'!$F93,'HadGEM2-CC'!$F93,inmcm4!$F93,'IPSL-CM5A-LR'!$F93,'IPSL-CM5A-MR'!$F93,'IPSL-MC5B-LR'!$F93,MIROC5!$F93,'MIROC-ESM'!$F93,'MIROC-ESM-CHEM'!$F93,'MRI-CGCM3'!$F93,'NorESM1-M'!$F93)</f>
        <v>25.475578518000006</v>
      </c>
      <c r="AQ94" s="9">
        <f>AVERAGE('bcc-csm-1'!$G93,'bcc-csm1-1-m'!$G93,'BNU-ESM'!$G93,CanESM2!$G93,CCSM4!$G93,'CNRM-CM5'!$G93,'CSIRO-Mk3-6-0'!$G93,'GFDL-ESM2M'!$G93,'GFDL-ESM2G'!$G93,'HadGEM2-ES'!$G93,'HadGEM2-CC'!$G93,inmcm4!$G93,'IPSL-CM5A-LR'!$G93,'IPSL-CM5A-MR'!$G93,'IPSL-MC5B-LR'!$G93,MIROC5!$G93,'MIROC-ESM'!$G93,'MIROC-ESM-CHEM'!$G93,'MRI-CGCM3'!$G93,'NorESM1-M'!$G93)</f>
        <v>173.89270751500004</v>
      </c>
      <c r="AR94" s="57">
        <f t="shared" si="206"/>
        <v>-0.16078300629596973</v>
      </c>
      <c r="AS94" s="54">
        <f t="shared" si="207"/>
        <v>0.59034087173344707</v>
      </c>
      <c r="AT94" s="54">
        <f t="shared" si="208"/>
        <v>6.3616952347445285E-2</v>
      </c>
      <c r="AU94" s="57">
        <f t="shared" si="209"/>
        <v>-0.21892265194518024</v>
      </c>
      <c r="AV94" s="54">
        <f t="shared" si="210"/>
        <v>1.0176316877605989</v>
      </c>
      <c r="AW94" s="58">
        <f t="shared" si="211"/>
        <v>3.6334924516917846E-2</v>
      </c>
    </row>
    <row r="95" spans="1:49" ht="12.5" x14ac:dyDescent="0.25">
      <c r="A95" s="6" t="str">
        <f>IF(AND(B95='bcc-csm-1'!C94, B95='bcc-csm1-1-m'!C94,B95='BNU-ESM'!C94, B95=CanESM2!C94, B95=CCSM4!C94, B95='CNRM-CM5'!C94, B95='CSIRO-Mk3-6-0'!C94, B95='GFDL-ESM2M'!C94, B95='GFDL-ESM2G'!C94, B95='HadGEM2-ES'!C94, B95='HadGEM2-CC'!C94, B95=inmcm4!C94, B95='IPSL-CM5A-LR'!C94, B95='IPSL-CM5A-MR'!C94, B95='IPSL-MC5B-LR'!C94, B95=MIROC5!C94, B95='MIROC-ESM'!C94, B95='MIROC-ESM-CHEM'!C94, B95='MRI-CGCM3'!C94, B95='NorESM1-M'!C94), "Yes", "No")</f>
        <v>Yes</v>
      </c>
      <c r="B95" s="6">
        <v>20181</v>
      </c>
      <c r="C95" s="6" t="s">
        <v>168</v>
      </c>
      <c r="D95" s="7" t="s">
        <v>183</v>
      </c>
      <c r="E95" s="9">
        <f>AVERAGE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-4.1837820512299997</v>
      </c>
      <c r="F95" s="9">
        <f>AVERAGE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11.98099910495</v>
      </c>
      <c r="G95" s="20">
        <f>AVERAGE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8.0565940918150005</v>
      </c>
      <c r="H95" s="9">
        <f>AVERAGE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-5.8887820512500006</v>
      </c>
      <c r="I95" s="9">
        <f>AVERAGE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21.219543969949999</v>
      </c>
      <c r="J95" s="20">
        <f>AVERAGE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6.1384634358000012</v>
      </c>
      <c r="K95" s="9">
        <f>MIN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-6.7179487179999997</v>
      </c>
      <c r="L95" s="9">
        <f>MIN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-1.89083442</v>
      </c>
      <c r="M95" s="9">
        <f>MIN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-8.0100876519999993</v>
      </c>
      <c r="N95" s="9">
        <f>MIN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-8.6179487179999992</v>
      </c>
      <c r="O95" s="9">
        <f>MIN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6.7238497050000001</v>
      </c>
      <c r="P95" s="9">
        <f>MIN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-20.500736669999998</v>
      </c>
      <c r="Q95" s="9">
        <f>MAX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-0.8025641026</v>
      </c>
      <c r="R95" s="9">
        <f>MAX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25.41154886</v>
      </c>
      <c r="S95" s="9">
        <f>MAX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23.121219450000002</v>
      </c>
      <c r="T95" s="9">
        <f>MAX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-1.1384615380000001</v>
      </c>
      <c r="U95" s="9">
        <f>MAX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42.741443400000001</v>
      </c>
      <c r="V95" s="9">
        <f>MAX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37.489258370000002</v>
      </c>
      <c r="W95" s="9">
        <f>STDEV('bcc-csm-1'!$H94,'bcc-csm1-1-m'!$H94,'BNU-ESM'!$H94,CanESM2!$H94,CCSM4!$H94,'CNRM-CM5'!$H94,'CSIRO-Mk3-6-0'!$H94,'GFDL-ESM2M'!$H94,'GFDL-ESM2G'!$H94,'HadGEM2-ES'!$H94,'HadGEM2-CC'!$H94,inmcm4!$H94,'IPSL-CM5A-LR'!$H94,'IPSL-CM5A-MR'!$H94,'IPSL-MC5B-LR'!$H94,MIROC5!$H94,'MIROC-ESM'!$H94,'MIROC-ESM-CHEM'!$H94,'MRI-CGCM3'!$H94,'NorESM1-M'!$H94)</f>
        <v>1.6727317379896585</v>
      </c>
      <c r="X95" s="9">
        <f>STDEV('bcc-csm-1'!$I94,'bcc-csm1-1-m'!$I94,'BNU-ESM'!$I94,CanESM2!$I94,CCSM4!$I94,'CNRM-CM5'!$I94,'CSIRO-Mk3-6-0'!$I94,'GFDL-ESM2M'!$I94,'GFDL-ESM2G'!$I94,'HadGEM2-ES'!$I94,'HadGEM2-CC'!$I94,inmcm4!$I94,'IPSL-CM5A-LR'!$I94,'IPSL-CM5A-MR'!$I94,'IPSL-MC5B-LR'!$I94,MIROC5!$I94,'MIROC-ESM'!$I94,'MIROC-ESM-CHEM'!$I94,'MRI-CGCM3'!$I94,'NorESM1-M'!$I94)</f>
        <v>6.6030263114137275</v>
      </c>
      <c r="Y95" s="9">
        <f>STDEV('bcc-csm-1'!$J94,'bcc-csm1-1-m'!$J94,'BNU-ESM'!$J94,CanESM2!$J94,CCSM4!$J94,'CNRM-CM5'!$J94,'CSIRO-Mk3-6-0'!$J94,'GFDL-ESM2M'!$J94,'GFDL-ESM2G'!$J94,'HadGEM2-ES'!$J94,'HadGEM2-CC'!$J94,inmcm4!$J94,'IPSL-CM5A-LR'!$J94,'IPSL-CM5A-MR'!$J94,'IPSL-MC5B-LR'!$J94,MIROC5!$J94,'MIROC-ESM'!$J94,'MIROC-ESM-CHEM'!$J94,'MRI-CGCM3'!$J94,'NorESM1-M'!$J94)</f>
        <v>8.4422464712706713</v>
      </c>
      <c r="Z95" s="9">
        <f>STDEV('bcc-csm-1'!$K94,'bcc-csm1-1-m'!$K94,'BNU-ESM'!$K94,CanESM2!$K94,CCSM4!$K94,'CNRM-CM5'!$K94,'CSIRO-Mk3-6-0'!$K94,'GFDL-ESM2M'!$K94,'GFDL-ESM2G'!$K94,'HadGEM2-ES'!$K94,'HadGEM2-CC'!$K94,inmcm4!$K94,'IPSL-CM5A-LR'!$K94,'IPSL-CM5A-MR'!$K94,'IPSL-MC5B-LR'!$K94,MIROC5!$K94,'MIROC-ESM'!$K94,'MIROC-ESM-CHEM'!$K94,'MRI-CGCM3'!$K94,'NorESM1-M'!$K94)</f>
        <v>1.8248207415686626</v>
      </c>
      <c r="AA95" s="9">
        <f>STDEV('bcc-csm-1'!$L94,'bcc-csm1-1-m'!$L94,'BNU-ESM'!$L94,CanESM2!$L94,CCSM4!$L94,'CNRM-CM5'!$L94,'CSIRO-Mk3-6-0'!$L94,'GFDL-ESM2M'!$L94,'GFDL-ESM2G'!$L94,'HadGEM2-ES'!$L94,'HadGEM2-CC'!$L94,inmcm4!$L94,'IPSL-CM5A-LR'!$L94,'IPSL-CM5A-MR'!$L94,'IPSL-MC5B-LR'!$L94,MIROC5!$L94,'MIROC-ESM'!$L94,'MIROC-ESM-CHEM'!$L94,'MRI-CGCM3'!$L94,'NorESM1-M'!$L94)</f>
        <v>10.14205668869509</v>
      </c>
      <c r="AB95" s="9">
        <f>STDEV('bcc-csm-1'!$M94,'bcc-csm1-1-m'!$M94,'BNU-ESM'!$M94,CanESM2!$M94,CCSM4!$M94,'CNRM-CM5'!$M94,'CSIRO-Mk3-6-0'!$M94,'GFDL-ESM2M'!$M94,'GFDL-ESM2G'!$M94,'HadGEM2-ES'!$M94,'HadGEM2-CC'!$M94,inmcm4!$M94,'IPSL-CM5A-LR'!$M94,'IPSL-CM5A-MR'!$M94,'IPSL-MC5B-LR'!$M94,MIROC5!$M94,'MIROC-ESM'!$M94,'MIROC-ESM-CHEM'!$M94,'MRI-CGCM3'!$M94,'NorESM1-M'!$M94)</f>
        <v>16.824579890242934</v>
      </c>
      <c r="AC95" s="9">
        <f t="shared" ref="AC95:AH95" si="216">E95-(3*W95)</f>
        <v>-9.2019772651989751</v>
      </c>
      <c r="AD95" s="9">
        <f t="shared" si="216"/>
        <v>-7.8280798292911822</v>
      </c>
      <c r="AE95" s="9">
        <f t="shared" si="216"/>
        <v>-17.270145321997013</v>
      </c>
      <c r="AF95" s="9">
        <f t="shared" si="216"/>
        <v>-11.363244275955989</v>
      </c>
      <c r="AG95" s="9">
        <f t="shared" si="216"/>
        <v>-9.2066260961352704</v>
      </c>
      <c r="AH95" s="9">
        <f t="shared" si="216"/>
        <v>-44.335276234928806</v>
      </c>
      <c r="AI95" s="9">
        <f t="shared" ref="AI95:AN95" si="217">E95+(3*W95)</f>
        <v>0.8344131627389757</v>
      </c>
      <c r="AJ95" s="9">
        <f t="shared" si="217"/>
        <v>31.790078039191179</v>
      </c>
      <c r="AK95" s="9">
        <f t="shared" si="217"/>
        <v>33.383333505627014</v>
      </c>
      <c r="AL95" s="9">
        <f t="shared" si="217"/>
        <v>-0.41431982654401267</v>
      </c>
      <c r="AM95" s="9">
        <f t="shared" si="217"/>
        <v>51.645714036035272</v>
      </c>
      <c r="AN95" s="9">
        <f t="shared" si="217"/>
        <v>56.612203106528803</v>
      </c>
      <c r="AO95" s="60">
        <f>AVERAGE('bcc-csm-1'!$E94,'bcc-csm1-1-m'!$E94,'BNU-ESM'!$E94,CanESM2!$E94,CCSM4!$E94,'CNRM-CM5'!$E94,'CSIRO-Mk3-6-0'!$E94,'GFDL-ESM2M'!$E94,'GFDL-ESM2G'!$E94,'HadGEM2-ES'!$E94,'HadGEM2-CC'!$E94,inmcm4!$E94,'IPSL-CM5A-LR'!$E94,'IPSL-CM5A-MR'!$E94,'IPSL-MC5B-LR'!$E94,MIROC5!$E94,'MIROC-ESM'!$E94,'MIROC-ESM-CHEM'!$E94,'MRI-CGCM3'!$E94,'NorESM1-M'!$E94)</f>
        <v>29.601282051000005</v>
      </c>
      <c r="AP95" s="61">
        <f>AVERAGE('bcc-csm-1'!$F94,'bcc-csm1-1-m'!$F94,'BNU-ESM'!$F94,CanESM2!$F94,CCSM4!$F94,'CNRM-CM5'!$F94,'CSIRO-Mk3-6-0'!$F94,'GFDL-ESM2M'!$F94,'GFDL-ESM2G'!$F94,'HadGEM2-ES'!$F94,'HadGEM2-CC'!$F94,inmcm4!$F94,'IPSL-CM5A-LR'!$F94,'IPSL-CM5A-MR'!$F94,'IPSL-MC5B-LR'!$F94,MIROC5!$F94,'MIROC-ESM'!$F94,'MIROC-ESM-CHEM'!$F94,'MRI-CGCM3'!$F94,'NorESM1-M'!$F94)</f>
        <v>16.930087870000001</v>
      </c>
      <c r="AQ95" s="9">
        <f>AVERAGE('bcc-csm-1'!$G94,'bcc-csm1-1-m'!$G94,'BNU-ESM'!$G94,CanESM2!$G94,CCSM4!$G94,'CNRM-CM5'!$G94,'CSIRO-Mk3-6-0'!$G94,'GFDL-ESM2M'!$G94,'GFDL-ESM2G'!$G94,'HadGEM2-ES'!$G94,'HadGEM2-CC'!$G94,inmcm4!$G94,'IPSL-CM5A-LR'!$G94,'IPSL-CM5A-MR'!$G94,'IPSL-MC5B-LR'!$G94,MIROC5!$G94,'MIROC-ESM'!$G94,'MIROC-ESM-CHEM'!$G94,'MRI-CGCM3'!$G94,'NorESM1-M'!$G94)</f>
        <v>146.92185949499998</v>
      </c>
      <c r="AR95" s="57">
        <f t="shared" si="206"/>
        <v>-0.1413378665161113</v>
      </c>
      <c r="AS95" s="54">
        <f t="shared" si="207"/>
        <v>0.70767495106627576</v>
      </c>
      <c r="AT95" s="54">
        <f t="shared" si="208"/>
        <v>5.4835911548541089E-2</v>
      </c>
      <c r="AU95" s="57">
        <f t="shared" si="209"/>
        <v>-0.19893672311571595</v>
      </c>
      <c r="AV95" s="54">
        <f t="shared" si="210"/>
        <v>1.2533628964531769</v>
      </c>
      <c r="AW95" s="58">
        <f t="shared" si="211"/>
        <v>4.1780463825458893E-2</v>
      </c>
    </row>
    <row r="96" spans="1:49" ht="12.5" x14ac:dyDescent="0.25">
      <c r="A96" s="6" t="str">
        <f>IF(AND(B96='bcc-csm-1'!C95, B96='bcc-csm1-1-m'!C95,B96='BNU-ESM'!C95, B96=CanESM2!C95, B96=CCSM4!C95, B96='CNRM-CM5'!C95, B96='CSIRO-Mk3-6-0'!C95, B96='GFDL-ESM2M'!C95, B96='GFDL-ESM2G'!C95, B96='HadGEM2-ES'!C95, B96='HadGEM2-CC'!C95, B96=inmcm4!C95, B96='IPSL-CM5A-LR'!C95, B96='IPSL-CM5A-MR'!C95, B96='IPSL-MC5B-LR'!C95, B96=MIROC5!C95, B96='MIROC-ESM'!C95, B96='MIROC-ESM-CHEM'!C95, B96='MRI-CGCM3'!C95, B96='NorESM1-M'!C95), "Yes", "No")</f>
        <v>Yes</v>
      </c>
      <c r="B96" s="6">
        <v>20183</v>
      </c>
      <c r="C96" s="6" t="s">
        <v>169</v>
      </c>
      <c r="D96" s="7" t="s">
        <v>183</v>
      </c>
      <c r="E96" s="9">
        <f>AVERAGE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-3.9667948716827</v>
      </c>
      <c r="F96" s="9">
        <f>AVERAGE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15.719127311362499</v>
      </c>
      <c r="G96" s="20">
        <f>AVERAGE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8.0236062689000001</v>
      </c>
      <c r="H96" s="9">
        <f>AVERAGE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-5.5517948717000012</v>
      </c>
      <c r="I96" s="9">
        <f>AVERAGE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25.580403885000003</v>
      </c>
      <c r="J96" s="20">
        <f>AVERAGE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9.0541588119499998</v>
      </c>
      <c r="K96" s="9">
        <f>MIN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-7.288461538</v>
      </c>
      <c r="L96" s="9">
        <f>MIN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1.1475800249999999E-2</v>
      </c>
      <c r="M96" s="9">
        <f>MIN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-22.987241900000001</v>
      </c>
      <c r="N96" s="9">
        <f>MIN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-9.2256410259999999</v>
      </c>
      <c r="O96" s="9">
        <f>MIN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2.6892120749999999</v>
      </c>
      <c r="P96" s="9">
        <f>MIN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-28.090611599999999</v>
      </c>
      <c r="Q96" s="9">
        <f>MAX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0.1064102564</v>
      </c>
      <c r="R96" s="9">
        <f>MAX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33.799984129999999</v>
      </c>
      <c r="S96" s="9">
        <f>MAX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39.504989620000003</v>
      </c>
      <c r="T96" s="9">
        <f>MAX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-1.9858974359999999</v>
      </c>
      <c r="U96" s="9">
        <f>MAX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61.833954429999999</v>
      </c>
      <c r="V96" s="9">
        <f>MAX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44.264838210000001</v>
      </c>
      <c r="W96" s="9">
        <f>STDEV('bcc-csm-1'!$H95,'bcc-csm1-1-m'!$H95,'BNU-ESM'!$H95,CanESM2!$H95,CCSM4!$H95,'CNRM-CM5'!$H95,'CSIRO-Mk3-6-0'!$H95,'GFDL-ESM2M'!$H95,'GFDL-ESM2G'!$H95,'HadGEM2-ES'!$H95,'HadGEM2-CC'!$H95,inmcm4!$H95,'IPSL-CM5A-LR'!$H95,'IPSL-CM5A-MR'!$H95,'IPSL-MC5B-LR'!$H95,MIROC5!$H95,'MIROC-ESM'!$H95,'MIROC-ESM-CHEM'!$H95,'MRI-CGCM3'!$H95,'NorESM1-M'!$H95)</f>
        <v>2.0173237958639678</v>
      </c>
      <c r="X96" s="9">
        <f>STDEV('bcc-csm-1'!$I95,'bcc-csm1-1-m'!$I95,'BNU-ESM'!$I95,CanESM2!$I95,CCSM4!$I95,'CNRM-CM5'!$I95,'CSIRO-Mk3-6-0'!$I95,'GFDL-ESM2M'!$I95,'GFDL-ESM2G'!$I95,'HadGEM2-ES'!$I95,'HadGEM2-CC'!$I95,inmcm4!$I95,'IPSL-CM5A-LR'!$I95,'IPSL-CM5A-MR'!$I95,'IPSL-MC5B-LR'!$I95,MIROC5!$I95,'MIROC-ESM'!$I95,'MIROC-ESM-CHEM'!$I95,'MRI-CGCM3'!$I95,'NorESM1-M'!$I95)</f>
        <v>9.4435554509268229</v>
      </c>
      <c r="Y96" s="9">
        <f>STDEV('bcc-csm-1'!$J95,'bcc-csm1-1-m'!$J95,'BNU-ESM'!$J95,CanESM2!$J95,CCSM4!$J95,'CNRM-CM5'!$J95,'CSIRO-Mk3-6-0'!$J95,'GFDL-ESM2M'!$J95,'GFDL-ESM2G'!$J95,'HadGEM2-ES'!$J95,'HadGEM2-CC'!$J95,inmcm4!$J95,'IPSL-CM5A-LR'!$J95,'IPSL-CM5A-MR'!$J95,'IPSL-MC5B-LR'!$J95,MIROC5!$J95,'MIROC-ESM'!$J95,'MIROC-ESM-CHEM'!$J95,'MRI-CGCM3'!$J95,'NorESM1-M'!$J95)</f>
        <v>15.312334048137265</v>
      </c>
      <c r="Z96" s="9">
        <f>STDEV('bcc-csm-1'!$K95,'bcc-csm1-1-m'!$K95,'BNU-ESM'!$K95,CanESM2!$K95,CCSM4!$K95,'CNRM-CM5'!$K95,'CSIRO-Mk3-6-0'!$K95,'GFDL-ESM2M'!$K95,'GFDL-ESM2G'!$K95,'HadGEM2-ES'!$K95,'HadGEM2-CC'!$K95,inmcm4!$K95,'IPSL-CM5A-LR'!$K95,'IPSL-CM5A-MR'!$K95,'IPSL-MC5B-LR'!$K95,MIROC5!$K95,'MIROC-ESM'!$K95,'MIROC-ESM-CHEM'!$K95,'MRI-CGCM3'!$K95,'NorESM1-M'!$K95)</f>
        <v>2.0247698975501209</v>
      </c>
      <c r="AA96" s="9">
        <f>STDEV('bcc-csm-1'!$L95,'bcc-csm1-1-m'!$L95,'BNU-ESM'!$L95,CanESM2!$L95,CCSM4!$L95,'CNRM-CM5'!$L95,'CSIRO-Mk3-6-0'!$L95,'GFDL-ESM2M'!$L95,'GFDL-ESM2G'!$L95,'HadGEM2-ES'!$L95,'HadGEM2-CC'!$L95,inmcm4!$L95,'IPSL-CM5A-LR'!$L95,'IPSL-CM5A-MR'!$L95,'IPSL-MC5B-LR'!$L95,MIROC5!$L95,'MIROC-ESM'!$L95,'MIROC-ESM-CHEM'!$L95,'MRI-CGCM3'!$L95,'NorESM1-M'!$L95)</f>
        <v>15.654731359007704</v>
      </c>
      <c r="AB96" s="9">
        <f>STDEV('bcc-csm-1'!$M95,'bcc-csm1-1-m'!$M95,'BNU-ESM'!$M95,CanESM2!$M95,CCSM4!$M95,'CNRM-CM5'!$M95,'CSIRO-Mk3-6-0'!$M95,'GFDL-ESM2M'!$M95,'GFDL-ESM2G'!$M95,'HadGEM2-ES'!$M95,'HadGEM2-CC'!$M95,inmcm4!$M95,'IPSL-CM5A-LR'!$M95,'IPSL-CM5A-MR'!$M95,'IPSL-MC5B-LR'!$M95,MIROC5!$M95,'MIROC-ESM'!$M95,'MIROC-ESM-CHEM'!$M95,'MRI-CGCM3'!$M95,'NorESM1-M'!$M95)</f>
        <v>22.819760651174903</v>
      </c>
      <c r="AC96" s="9">
        <f t="shared" ref="AC96:AH96" si="218">E96-(3*W96)</f>
        <v>-10.018766259274603</v>
      </c>
      <c r="AD96" s="9">
        <f t="shared" si="218"/>
        <v>-12.61153904141797</v>
      </c>
      <c r="AE96" s="9">
        <f t="shared" si="218"/>
        <v>-37.913395875511796</v>
      </c>
      <c r="AF96" s="9">
        <f t="shared" si="218"/>
        <v>-11.626104564350364</v>
      </c>
      <c r="AG96" s="9">
        <f t="shared" si="218"/>
        <v>-21.383790192023106</v>
      </c>
      <c r="AH96" s="9">
        <f t="shared" si="218"/>
        <v>-59.405123141574705</v>
      </c>
      <c r="AI96" s="9">
        <f t="shared" ref="AI96:AN96" si="219">E96+(3*W96)</f>
        <v>2.0851765159092035</v>
      </c>
      <c r="AJ96" s="9">
        <f t="shared" si="219"/>
        <v>44.049793664142967</v>
      </c>
      <c r="AK96" s="9">
        <f t="shared" si="219"/>
        <v>53.960608413311789</v>
      </c>
      <c r="AL96" s="9">
        <f t="shared" si="219"/>
        <v>0.52251482095036206</v>
      </c>
      <c r="AM96" s="9">
        <f t="shared" si="219"/>
        <v>72.544597962023118</v>
      </c>
      <c r="AN96" s="9">
        <f t="shared" si="219"/>
        <v>77.513440765474712</v>
      </c>
      <c r="AO96" s="60">
        <f>AVERAGE('bcc-csm-1'!$E95,'bcc-csm1-1-m'!$E95,'BNU-ESM'!$E95,CanESM2!$E95,CCSM4!$E95,'CNRM-CM5'!$E95,'CSIRO-Mk3-6-0'!$E95,'GFDL-ESM2M'!$E95,'GFDL-ESM2G'!$E95,'HadGEM2-ES'!$E95,'HadGEM2-CC'!$E95,inmcm4!$E95,'IPSL-CM5A-LR'!$E95,'IPSL-CM5A-MR'!$E95,'IPSL-MC5B-LR'!$E95,MIROC5!$E95,'MIROC-ESM'!$E95,'MIROC-ESM-CHEM'!$E95,'MRI-CGCM3'!$E95,'NorESM1-M'!$E95)</f>
        <v>25.121794873500004</v>
      </c>
      <c r="AP96" s="61">
        <f>AVERAGE('bcc-csm-1'!$F95,'bcc-csm1-1-m'!$F95,'BNU-ESM'!$F95,CanESM2!$F95,CCSM4!$F95,'CNRM-CM5'!$F95,'CSIRO-Mk3-6-0'!$F95,'GFDL-ESM2M'!$F95,'GFDL-ESM2G'!$F95,'HadGEM2-ES'!$F95,'HadGEM2-CC'!$F95,inmcm4!$F95,'IPSL-CM5A-LR'!$F95,'IPSL-CM5A-MR'!$F95,'IPSL-MC5B-LR'!$F95,MIROC5!$F95,'MIROC-ESM'!$F95,'MIROC-ESM-CHEM'!$F95,'MRI-CGCM3'!$F95,'NorESM1-M'!$F95)</f>
        <v>26.116219369000003</v>
      </c>
      <c r="AQ96" s="9">
        <f>AVERAGE('bcc-csm-1'!$G95,'bcc-csm1-1-m'!$G95,'BNU-ESM'!$G95,CanESM2!$G95,CCSM4!$G95,'CNRM-CM5'!$G95,'CSIRO-Mk3-6-0'!$G95,'GFDL-ESM2M'!$G95,'GFDL-ESM2G'!$G95,'HadGEM2-ES'!$G95,'HadGEM2-CC'!$G95,inmcm4!$G95,'IPSL-CM5A-LR'!$G95,'IPSL-CM5A-MR'!$G95,'IPSL-MC5B-LR'!$G95,MIROC5!$G95,'MIROC-ESM'!$G95,'MIROC-ESM-CHEM'!$G95,'MRI-CGCM3'!$G95,'NorESM1-M'!$G95)</f>
        <v>208.52595576499999</v>
      </c>
      <c r="AR96" s="57">
        <f t="shared" si="206"/>
        <v>-0.15790252613944858</v>
      </c>
      <c r="AS96" s="54">
        <f t="shared" si="207"/>
        <v>0.60189137980748963</v>
      </c>
      <c r="AT96" s="54">
        <f t="shared" si="208"/>
        <v>3.8477734052168873E-2</v>
      </c>
      <c r="AU96" s="57">
        <f t="shared" si="209"/>
        <v>-0.22099515180566862</v>
      </c>
      <c r="AV96" s="54">
        <f t="shared" si="210"/>
        <v>0.97948342076510453</v>
      </c>
      <c r="AW96" s="58">
        <f t="shared" si="211"/>
        <v>4.3419816869961533E-2</v>
      </c>
    </row>
    <row r="97" spans="1:49" ht="12.5" x14ac:dyDescent="0.25">
      <c r="A97" s="6" t="str">
        <f>IF(AND(B97='bcc-csm-1'!C96, B97='bcc-csm1-1-m'!C96,B97='BNU-ESM'!C96, B97=CanESM2!C96, B97=CCSM4!C96, B97='CNRM-CM5'!C96, B97='CSIRO-Mk3-6-0'!C96, B97='GFDL-ESM2M'!C96, B97='GFDL-ESM2G'!C96, B97='HadGEM2-ES'!C96, B97='HadGEM2-CC'!C96, B97=inmcm4!C96, B97='IPSL-CM5A-LR'!C96, B97='IPSL-CM5A-MR'!C96, B97='IPSL-MC5B-LR'!C96, B97=MIROC5!C96, B97='MIROC-ESM'!C96, B97='MIROC-ESM-CHEM'!C96, B97='MRI-CGCM3'!C96, B97='NorESM1-M'!C96), "Yes", "No")</f>
        <v>Yes</v>
      </c>
      <c r="B97" s="6">
        <v>20185</v>
      </c>
      <c r="C97" s="6" t="s">
        <v>170</v>
      </c>
      <c r="D97" s="7" t="s">
        <v>183</v>
      </c>
      <c r="E97" s="9">
        <f>AVERAGE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-3.3559615384099999</v>
      </c>
      <c r="F97" s="9">
        <f>AVERAGE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20.456398156199999</v>
      </c>
      <c r="G97" s="20">
        <f>AVERAGE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12.462057383400003</v>
      </c>
      <c r="H97" s="9">
        <f>AVERAGE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-4.3359615384500012</v>
      </c>
      <c r="I97" s="9">
        <f>AVERAGE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33.72292185605</v>
      </c>
      <c r="J97" s="20">
        <f>AVERAGE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10.515387787649999</v>
      </c>
      <c r="K97" s="9">
        <f>MIN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-5.3743589739999997</v>
      </c>
      <c r="L97" s="9">
        <f>MIN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1.671147486</v>
      </c>
      <c r="M97" s="9">
        <f>MIN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-12.774420299999999</v>
      </c>
      <c r="N97" s="9">
        <f>MIN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-6.8820512819999999</v>
      </c>
      <c r="O97" s="9">
        <f>MIN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2.5156443130000001</v>
      </c>
      <c r="P97" s="9">
        <f>MIN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-30.53010016</v>
      </c>
      <c r="Q97" s="9">
        <f>MAX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-0.6397435897</v>
      </c>
      <c r="R97" s="9">
        <f>MAX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35.582562639999999</v>
      </c>
      <c r="S97" s="9">
        <f>MAX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37.858456150000002</v>
      </c>
      <c r="T97" s="9">
        <f>MAX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-1.941025641</v>
      </c>
      <c r="U97" s="9">
        <f>MAX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69.90453325</v>
      </c>
      <c r="V97" s="9">
        <f>MAX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63.304989310000003</v>
      </c>
      <c r="W97" s="9">
        <f>STDEV('bcc-csm-1'!$H96,'bcc-csm1-1-m'!$H96,'BNU-ESM'!$H96,CanESM2!$H96,CCSM4!$H96,'CNRM-CM5'!$H96,'CSIRO-Mk3-6-0'!$H96,'GFDL-ESM2M'!$H96,'GFDL-ESM2G'!$H96,'HadGEM2-ES'!$H96,'HadGEM2-CC'!$H96,inmcm4!$H96,'IPSL-CM5A-LR'!$H96,'IPSL-CM5A-MR'!$H96,'IPSL-MC5B-LR'!$H96,MIROC5!$H96,'MIROC-ESM'!$H96,'MIROC-ESM-CHEM'!$H96,'MRI-CGCM3'!$H96,'NorESM1-M'!$H96)</f>
        <v>1.3445606068317872</v>
      </c>
      <c r="X97" s="9">
        <f>STDEV('bcc-csm-1'!$I96,'bcc-csm1-1-m'!$I96,'BNU-ESM'!$I96,CanESM2!$I96,CCSM4!$I96,'CNRM-CM5'!$I96,'CSIRO-Mk3-6-0'!$I96,'GFDL-ESM2M'!$I96,'GFDL-ESM2G'!$I96,'HadGEM2-ES'!$I96,'HadGEM2-CC'!$I96,inmcm4!$I96,'IPSL-CM5A-LR'!$I96,'IPSL-CM5A-MR'!$I96,'IPSL-MC5B-LR'!$I96,MIROC5!$I96,'MIROC-ESM'!$I96,'MIROC-ESM-CHEM'!$I96,'MRI-CGCM3'!$I96,'NorESM1-M'!$I96)</f>
        <v>10.848521173797149</v>
      </c>
      <c r="Y97" s="9">
        <f>STDEV('bcc-csm-1'!$J96,'bcc-csm1-1-m'!$J96,'BNU-ESM'!$J96,CanESM2!$J96,CCSM4!$J96,'CNRM-CM5'!$J96,'CSIRO-Mk3-6-0'!$J96,'GFDL-ESM2M'!$J96,'GFDL-ESM2G'!$J96,'HadGEM2-ES'!$J96,'HadGEM2-CC'!$J96,inmcm4!$J96,'IPSL-CM5A-LR'!$J96,'IPSL-CM5A-MR'!$J96,'IPSL-MC5B-LR'!$J96,MIROC5!$J96,'MIROC-ESM'!$J96,'MIROC-ESM-CHEM'!$J96,'MRI-CGCM3'!$J96,'NorESM1-M'!$J96)</f>
        <v>10.299527884116392</v>
      </c>
      <c r="Z97" s="9">
        <f>STDEV('bcc-csm-1'!$K96,'bcc-csm1-1-m'!$K96,'BNU-ESM'!$K96,CanESM2!$K96,CCSM4!$K96,'CNRM-CM5'!$K96,'CSIRO-Mk3-6-0'!$K96,'GFDL-ESM2M'!$K96,'GFDL-ESM2G'!$K96,'HadGEM2-ES'!$K96,'HadGEM2-CC'!$K96,inmcm4!$K96,'IPSL-CM5A-LR'!$K96,'IPSL-CM5A-MR'!$K96,'IPSL-MC5B-LR'!$K96,MIROC5!$K96,'MIROC-ESM'!$K96,'MIROC-ESM-CHEM'!$K96,'MRI-CGCM3'!$K96,'NorESM1-M'!$K96)</f>
        <v>1.3769334732864691</v>
      </c>
      <c r="AA97" s="9">
        <f>STDEV('bcc-csm-1'!$L96,'bcc-csm1-1-m'!$L96,'BNU-ESM'!$L96,CanESM2!$L96,CCSM4!$L96,'CNRM-CM5'!$L96,'CSIRO-Mk3-6-0'!$L96,'GFDL-ESM2M'!$L96,'GFDL-ESM2G'!$L96,'HadGEM2-ES'!$L96,'HadGEM2-CC'!$L96,inmcm4!$L96,'IPSL-CM5A-LR'!$L96,'IPSL-CM5A-MR'!$L96,'IPSL-MC5B-LR'!$L96,MIROC5!$L96,'MIROC-ESM'!$L96,'MIROC-ESM-CHEM'!$L96,'MRI-CGCM3'!$L96,'NorESM1-M'!$L96)</f>
        <v>17.92370680592251</v>
      </c>
      <c r="AB97" s="9">
        <f>STDEV('bcc-csm-1'!$M96,'bcc-csm1-1-m'!$M96,'BNU-ESM'!$M96,CanESM2!$M96,CCSM4!$M96,'CNRM-CM5'!$M96,'CSIRO-Mk3-6-0'!$M96,'GFDL-ESM2M'!$M96,'GFDL-ESM2G'!$M96,'HadGEM2-ES'!$M96,'HadGEM2-CC'!$M96,inmcm4!$M96,'IPSL-CM5A-LR'!$M96,'IPSL-CM5A-MR'!$M96,'IPSL-MC5B-LR'!$M96,MIROC5!$M96,'MIROC-ESM'!$M96,'MIROC-ESM-CHEM'!$M96,'MRI-CGCM3'!$M96,'NorESM1-M'!$M96)</f>
        <v>25.432978690785706</v>
      </c>
      <c r="AC97" s="9">
        <f t="shared" ref="AC97:AH97" si="220">E97-(3*W97)</f>
        <v>-7.3896433589053618</v>
      </c>
      <c r="AD97" s="9">
        <f t="shared" si="220"/>
        <v>-12.089165365191445</v>
      </c>
      <c r="AE97" s="9">
        <f t="shared" si="220"/>
        <v>-18.436526268949173</v>
      </c>
      <c r="AF97" s="9">
        <f t="shared" si="220"/>
        <v>-8.4667619583094087</v>
      </c>
      <c r="AG97" s="9">
        <f t="shared" si="220"/>
        <v>-20.048198561717534</v>
      </c>
      <c r="AH97" s="9">
        <f t="shared" si="220"/>
        <v>-65.783548284707123</v>
      </c>
      <c r="AI97" s="9">
        <f t="shared" ref="AI97:AN97" si="221">E97+(3*W97)</f>
        <v>0.67772028208536206</v>
      </c>
      <c r="AJ97" s="9">
        <f t="shared" si="221"/>
        <v>53.001961677591439</v>
      </c>
      <c r="AK97" s="9">
        <f t="shared" si="221"/>
        <v>43.360641035749175</v>
      </c>
      <c r="AL97" s="9">
        <f t="shared" si="221"/>
        <v>-0.20516111859059372</v>
      </c>
      <c r="AM97" s="9">
        <f t="shared" si="221"/>
        <v>87.494042273817541</v>
      </c>
      <c r="AN97" s="9">
        <f t="shared" si="221"/>
        <v>86.814323860007121</v>
      </c>
      <c r="AO97" s="60">
        <f>AVERAGE('bcc-csm-1'!$E96,'bcc-csm1-1-m'!$E96,'BNU-ESM'!$E96,CanESM2!$E96,CCSM4!$E96,'CNRM-CM5'!$E96,'CSIRO-Mk3-6-0'!$E96,'GFDL-ESM2M'!$E96,'GFDL-ESM2G'!$E96,'HadGEM2-ES'!$E96,'HadGEM2-CC'!$E96,inmcm4!$E96,'IPSL-CM5A-LR'!$E96,'IPSL-CM5A-MR'!$E96,'IPSL-MC5B-LR'!$E96,MIROC5!$E96,'MIROC-ESM'!$E96,'MIROC-ESM-CHEM'!$E96,'MRI-CGCM3'!$E96,'NorESM1-M'!$E96)</f>
        <v>15.938461538499997</v>
      </c>
      <c r="AP97" s="61">
        <f>AVERAGE('bcc-csm-1'!$F96,'bcc-csm1-1-m'!$F96,'BNU-ESM'!$F96,CanESM2!$F96,CCSM4!$F96,'CNRM-CM5'!$F96,'CSIRO-Mk3-6-0'!$F96,'GFDL-ESM2M'!$F96,'GFDL-ESM2G'!$F96,'HadGEM2-ES'!$F96,'HadGEM2-CC'!$F96,inmcm4!$F96,'IPSL-CM5A-LR'!$F96,'IPSL-CM5A-MR'!$F96,'IPSL-MC5B-LR'!$F96,MIROC5!$F96,'MIROC-ESM'!$F96,'MIROC-ESM-CHEM'!$F96,'MRI-CGCM3'!$F96,'NorESM1-M'!$F96)</f>
        <v>39.749775649</v>
      </c>
      <c r="AQ97" s="9">
        <f>AVERAGE('bcc-csm-1'!$G96,'bcc-csm1-1-m'!$G96,'BNU-ESM'!$G96,CanESM2!$G96,CCSM4!$G96,'CNRM-CM5'!$G96,'CSIRO-Mk3-6-0'!$G96,'GFDL-ESM2M'!$G96,'GFDL-ESM2G'!$G96,'HadGEM2-ES'!$G96,'HadGEM2-CC'!$G96,inmcm4!$G96,'IPSL-CM5A-LR'!$G96,'IPSL-CM5A-MR'!$G96,'IPSL-MC5B-LR'!$G96,MIROC5!$G96,'MIROC-ESM'!$G96,'MIROC-ESM-CHEM'!$G96,'MRI-CGCM3'!$G96,'NorESM1-M'!$G96)</f>
        <v>210.71911951999999</v>
      </c>
      <c r="AR97" s="57">
        <f t="shared" si="206"/>
        <v>-0.21055743242869077</v>
      </c>
      <c r="AS97" s="54">
        <f t="shared" si="207"/>
        <v>0.51462927330294572</v>
      </c>
      <c r="AT97" s="54">
        <f t="shared" si="208"/>
        <v>5.9140610552034845E-2</v>
      </c>
      <c r="AU97" s="57">
        <f t="shared" si="209"/>
        <v>-0.27204391891753865</v>
      </c>
      <c r="AV97" s="54">
        <f t="shared" si="210"/>
        <v>0.8483801809054583</v>
      </c>
      <c r="AW97" s="58">
        <f t="shared" si="211"/>
        <v>4.9902390497849204E-2</v>
      </c>
    </row>
    <row r="98" spans="1:49" ht="12.5" x14ac:dyDescent="0.25">
      <c r="A98" s="6" t="str">
        <f>IF(AND(B98='bcc-csm-1'!C97, B98='bcc-csm1-1-m'!C97,B98='BNU-ESM'!C97, B98=CanESM2!C97, B98=CCSM4!C97, B98='CNRM-CM5'!C97, B98='CSIRO-Mk3-6-0'!C97, B98='GFDL-ESM2M'!C97, B98='GFDL-ESM2G'!C97, B98='HadGEM2-ES'!C97, B98='HadGEM2-CC'!C97, B98=inmcm4!C97, B98='IPSL-CM5A-LR'!C97, B98='IPSL-CM5A-MR'!C97, B98='IPSL-MC5B-LR'!C97, B98=MIROC5!C97, B98='MIROC-ESM'!C97, B98='MIROC-ESM-CHEM'!C97, B98='MRI-CGCM3'!C97, B98='NorESM1-M'!C97), "Yes", "No")</f>
        <v>Yes</v>
      </c>
      <c r="B98" s="6">
        <v>20187</v>
      </c>
      <c r="C98" s="6" t="s">
        <v>171</v>
      </c>
      <c r="D98" s="7" t="s">
        <v>183</v>
      </c>
      <c r="E98" s="9">
        <f>AVERAGE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-3.6148076922200003</v>
      </c>
      <c r="F98" s="9">
        <f>AVERAGE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23.21744456255</v>
      </c>
      <c r="G98" s="20">
        <f>AVERAGE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5.8733477493600006</v>
      </c>
      <c r="H98" s="9">
        <f>AVERAGE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-5.3073076922000002</v>
      </c>
      <c r="I98" s="9">
        <f>AVERAGE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37.589592441000001</v>
      </c>
      <c r="J98" s="20">
        <f>AVERAGE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5.6186552306999991</v>
      </c>
      <c r="K98" s="9">
        <f>MIN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-6.5910256409999999</v>
      </c>
      <c r="L98" s="9">
        <f>MIN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9.4732155210000002</v>
      </c>
      <c r="M98" s="9">
        <f>MIN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-4.2058101189999997</v>
      </c>
      <c r="N98" s="9">
        <f>MIN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-8.442307692</v>
      </c>
      <c r="O98" s="9">
        <f>MIN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12.46422428</v>
      </c>
      <c r="P98" s="9">
        <f>MIN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-20.671045490000001</v>
      </c>
      <c r="Q98" s="9">
        <f>MAX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-0.1102564103</v>
      </c>
      <c r="R98" s="9">
        <f>MAX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39.93906243</v>
      </c>
      <c r="S98" s="9">
        <f>MAX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17.478608850000001</v>
      </c>
      <c r="T98" s="9">
        <f>MAX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-1.3153846149999999</v>
      </c>
      <c r="U98" s="9">
        <f>MAX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64.950555159999993</v>
      </c>
      <c r="V98" s="9">
        <f>MAX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29.823804599999999</v>
      </c>
      <c r="W98" s="9">
        <f>STDEV('bcc-csm-1'!$H97,'bcc-csm1-1-m'!$H97,'BNU-ESM'!$H97,CanESM2!$H97,CCSM4!$H97,'CNRM-CM5'!$H97,'CSIRO-Mk3-6-0'!$H97,'GFDL-ESM2M'!$H97,'GFDL-ESM2G'!$H97,'HadGEM2-ES'!$H97,'HadGEM2-CC'!$H97,inmcm4!$H97,'IPSL-CM5A-LR'!$H97,'IPSL-CM5A-MR'!$H97,'IPSL-MC5B-LR'!$H97,MIROC5!$H97,'MIROC-ESM'!$H97,'MIROC-ESM-CHEM'!$H97,'MRI-CGCM3'!$H97,'NorESM1-M'!$H97)</f>
        <v>1.6733534228476366</v>
      </c>
      <c r="X98" s="9">
        <f>STDEV('bcc-csm-1'!$I97,'bcc-csm1-1-m'!$I97,'BNU-ESM'!$I97,CanESM2!$I97,CCSM4!$I97,'CNRM-CM5'!$I97,'CSIRO-Mk3-6-0'!$I97,'GFDL-ESM2M'!$I97,'GFDL-ESM2G'!$I97,'HadGEM2-ES'!$I97,'HadGEM2-CC'!$I97,inmcm4!$I97,'IPSL-CM5A-LR'!$I97,'IPSL-CM5A-MR'!$I97,'IPSL-MC5B-LR'!$I97,MIROC5!$I97,'MIROC-ESM'!$I97,'MIROC-ESM-CHEM'!$I97,'MRI-CGCM3'!$I97,'NorESM1-M'!$I97)</f>
        <v>9.4757049468678893</v>
      </c>
      <c r="Y98" s="9">
        <f>STDEV('bcc-csm-1'!$J97,'bcc-csm1-1-m'!$J97,'BNU-ESM'!$J97,CanESM2!$J97,CCSM4!$J97,'CNRM-CM5'!$J97,'CSIRO-Mk3-6-0'!$J97,'GFDL-ESM2M'!$J97,'GFDL-ESM2G'!$J97,'HadGEM2-ES'!$J97,'HadGEM2-CC'!$J97,inmcm4!$J97,'IPSL-CM5A-LR'!$J97,'IPSL-CM5A-MR'!$J97,'IPSL-MC5B-LR'!$J97,MIROC5!$J97,'MIROC-ESM'!$J97,'MIROC-ESM-CHEM'!$J97,'MRI-CGCM3'!$J97,'NorESM1-M'!$J97)</f>
        <v>5.8819026540084467</v>
      </c>
      <c r="Z98" s="9">
        <f>STDEV('bcc-csm-1'!$K97,'bcc-csm1-1-m'!$K97,'BNU-ESM'!$K97,CanESM2!$K97,CCSM4!$K97,'CNRM-CM5'!$K97,'CSIRO-Mk3-6-0'!$K97,'GFDL-ESM2M'!$K97,'GFDL-ESM2G'!$K97,'HadGEM2-ES'!$K97,'HadGEM2-CC'!$K97,inmcm4!$K97,'IPSL-CM5A-LR'!$K97,'IPSL-CM5A-MR'!$K97,'IPSL-MC5B-LR'!$K97,MIROC5!$K97,'MIROC-ESM'!$K97,'MIROC-ESM-CHEM'!$K97,'MRI-CGCM3'!$K97,'NorESM1-M'!$K97)</f>
        <v>1.8894013747186671</v>
      </c>
      <c r="AA98" s="9">
        <f>STDEV('bcc-csm-1'!$L97,'bcc-csm1-1-m'!$L97,'BNU-ESM'!$L97,CanESM2!$L97,CCSM4!$L97,'CNRM-CM5'!$L97,'CSIRO-Mk3-6-0'!$L97,'GFDL-ESM2M'!$L97,'GFDL-ESM2G'!$L97,'HadGEM2-ES'!$L97,'HadGEM2-CC'!$L97,inmcm4!$L97,'IPSL-CM5A-LR'!$L97,'IPSL-CM5A-MR'!$L97,'IPSL-MC5B-LR'!$L97,MIROC5!$L97,'MIROC-ESM'!$L97,'MIROC-ESM-CHEM'!$L97,'MRI-CGCM3'!$L97,'NorESM1-M'!$L97)</f>
        <v>15.474334294076664</v>
      </c>
      <c r="AB98" s="9">
        <f>STDEV('bcc-csm-1'!$M97,'bcc-csm1-1-m'!$M97,'BNU-ESM'!$M97,CanESM2!$M97,CCSM4!$M97,'CNRM-CM5'!$M97,'CSIRO-Mk3-6-0'!$M97,'GFDL-ESM2M'!$M97,'GFDL-ESM2G'!$M97,'HadGEM2-ES'!$M97,'HadGEM2-CC'!$M97,inmcm4!$M97,'IPSL-CM5A-LR'!$M97,'IPSL-CM5A-MR'!$M97,'IPSL-MC5B-LR'!$M97,MIROC5!$M97,'MIROC-ESM'!$M97,'MIROC-ESM-CHEM'!$M97,'MRI-CGCM3'!$M97,'NorESM1-M'!$M97)</f>
        <v>15.071378563491688</v>
      </c>
      <c r="AC98" s="9">
        <f t="shared" ref="AC98:AH98" si="222">E98-(3*W98)</f>
        <v>-8.6348679607629109</v>
      </c>
      <c r="AD98" s="9">
        <f t="shared" si="222"/>
        <v>-5.2096702780536681</v>
      </c>
      <c r="AE98" s="9">
        <f t="shared" si="222"/>
        <v>-11.77236021266534</v>
      </c>
      <c r="AF98" s="9">
        <f t="shared" si="222"/>
        <v>-10.975511816356001</v>
      </c>
      <c r="AG98" s="9">
        <f t="shared" si="222"/>
        <v>-8.8334104412299936</v>
      </c>
      <c r="AH98" s="9">
        <f t="shared" si="222"/>
        <v>-39.595480459775061</v>
      </c>
      <c r="AI98" s="9">
        <f t="shared" ref="AI98:AN98" si="223">E98+(3*W98)</f>
        <v>1.4052525763229093</v>
      </c>
      <c r="AJ98" s="9">
        <f t="shared" si="223"/>
        <v>51.644559403153664</v>
      </c>
      <c r="AK98" s="9">
        <f t="shared" si="223"/>
        <v>23.519055711385342</v>
      </c>
      <c r="AL98" s="9">
        <f t="shared" si="223"/>
        <v>0.36089643195600107</v>
      </c>
      <c r="AM98" s="9">
        <f t="shared" si="223"/>
        <v>84.012595323229988</v>
      </c>
      <c r="AN98" s="9">
        <f t="shared" si="223"/>
        <v>50.832790921175061</v>
      </c>
      <c r="AO98" s="60">
        <f>AVERAGE('bcc-csm-1'!$E97,'bcc-csm1-1-m'!$E97,'BNU-ESM'!$E97,CanESM2!$E97,CCSM4!$E97,'CNRM-CM5'!$E97,'CSIRO-Mk3-6-0'!$E97,'GFDL-ESM2M'!$E97,'GFDL-ESM2G'!$E97,'HadGEM2-ES'!$E97,'HadGEM2-CC'!$E97,inmcm4!$E97,'IPSL-CM5A-LR'!$E97,'IPSL-CM5A-MR'!$E97,'IPSL-MC5B-LR'!$E97,MIROC5!$E97,'MIROC-ESM'!$E97,'MIROC-ESM-CHEM'!$E97,'MRI-CGCM3'!$E97,'NorESM1-M'!$E97)</f>
        <v>24.292307692999998</v>
      </c>
      <c r="AP98" s="61">
        <f>AVERAGE('bcc-csm-1'!$F97,'bcc-csm1-1-m'!$F97,'BNU-ESM'!$F97,CanESM2!$F97,CCSM4!$F97,'CNRM-CM5'!$F97,'CSIRO-Mk3-6-0'!$F97,'GFDL-ESM2M'!$F97,'GFDL-ESM2G'!$F97,'HadGEM2-ES'!$F97,'HadGEM2-CC'!$F97,inmcm4!$F97,'IPSL-CM5A-LR'!$F97,'IPSL-CM5A-MR'!$F97,'IPSL-MC5B-LR'!$F97,MIROC5!$F97,'MIROC-ESM'!$F97,'MIROC-ESM-CHEM'!$F97,'MRI-CGCM3'!$F97,'NorESM1-M'!$F97)</f>
        <v>43.706286289499999</v>
      </c>
      <c r="AQ98" s="9">
        <f>AVERAGE('bcc-csm-1'!$G97,'bcc-csm1-1-m'!$G97,'BNU-ESM'!$G97,CanESM2!$G97,CCSM4!$G97,'CNRM-CM5'!$G97,'CSIRO-Mk3-6-0'!$G97,'GFDL-ESM2M'!$G97,'GFDL-ESM2G'!$G97,'HadGEM2-ES'!$G97,'HadGEM2-CC'!$G97,inmcm4!$G97,'IPSL-CM5A-LR'!$G97,'IPSL-CM5A-MR'!$G97,'IPSL-MC5B-LR'!$G97,MIROC5!$G97,'MIROC-ESM'!$G97,'MIROC-ESM-CHEM'!$G97,'MRI-CGCM3'!$G97,'NorESM1-M'!$G97)</f>
        <v>112.75090493500004</v>
      </c>
      <c r="AR98" s="57">
        <f t="shared" si="206"/>
        <v>-0.14880462317137672</v>
      </c>
      <c r="AS98" s="54">
        <f t="shared" si="207"/>
        <v>0.53121522173636981</v>
      </c>
      <c r="AT98" s="54">
        <f t="shared" si="208"/>
        <v>5.2091357960682774E-2</v>
      </c>
      <c r="AU98" s="57">
        <f t="shared" si="209"/>
        <v>-0.21847688409320365</v>
      </c>
      <c r="AV98" s="54">
        <f t="shared" si="210"/>
        <v>0.86005002099733485</v>
      </c>
      <c r="AW98" s="58">
        <f t="shared" si="211"/>
        <v>4.9832462399650869E-2</v>
      </c>
    </row>
    <row r="99" spans="1:49" ht="12.5" x14ac:dyDescent="0.25">
      <c r="A99" s="6" t="str">
        <f>IF(AND(B99='bcc-csm-1'!C98, B99='bcc-csm1-1-m'!C98,B99='BNU-ESM'!C98, B99=CanESM2!C98, B99=CCSM4!C98, B99='CNRM-CM5'!C98, B99='CSIRO-Mk3-6-0'!C98, B99='GFDL-ESM2M'!C98, B99='GFDL-ESM2G'!C98, B99='HadGEM2-ES'!C98, B99='HadGEM2-CC'!C98, B99=inmcm4!C98, B99='IPSL-CM5A-LR'!C98, B99='IPSL-CM5A-MR'!C98, B99='IPSL-MC5B-LR'!C98, B99=MIROC5!C98, B99='MIROC-ESM'!C98, B99='MIROC-ESM-CHEM'!C98, B99='MRI-CGCM3'!C98, B99='NorESM1-M'!C98), "Yes", "No")</f>
        <v>Yes</v>
      </c>
      <c r="B99" s="6">
        <v>20189</v>
      </c>
      <c r="C99" s="6" t="s">
        <v>172</v>
      </c>
      <c r="D99" s="7" t="s">
        <v>183</v>
      </c>
      <c r="E99" s="9">
        <f>AVERAGE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-3.531346153965</v>
      </c>
      <c r="F99" s="9">
        <f>AVERAGE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23.1794381598</v>
      </c>
      <c r="G99" s="20">
        <f>AVERAGE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7.5765884347500023</v>
      </c>
      <c r="H99" s="9">
        <f>AVERAGE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-4.9513461539500003</v>
      </c>
      <c r="I99" s="9">
        <f>AVERAGE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37.311293541999994</v>
      </c>
      <c r="J99" s="20">
        <f>AVERAGE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6.3003288270349982</v>
      </c>
      <c r="K99" s="9">
        <f>MIN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-6.6679487179999999</v>
      </c>
      <c r="L99" s="9">
        <f>MIN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8.6863284059999994</v>
      </c>
      <c r="M99" s="9">
        <f>MIN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-6.0527994620000003</v>
      </c>
      <c r="N99" s="9">
        <f>MIN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-8.4205128210000009</v>
      </c>
      <c r="O99" s="9">
        <f>MIN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12.045920990000001</v>
      </c>
      <c r="P99" s="9">
        <f>MIN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-24.543509499999999</v>
      </c>
      <c r="Q99" s="9">
        <f>MAX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0.10384615379999999</v>
      </c>
      <c r="R99" s="9">
        <f>MAX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39.780218390000002</v>
      </c>
      <c r="S99" s="9">
        <f>MAX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25.647550339999999</v>
      </c>
      <c r="T99" s="9">
        <f>MAX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-1.105128205</v>
      </c>
      <c r="U99" s="9">
        <f>MAX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64.249365400000002</v>
      </c>
      <c r="V99" s="9">
        <f>MAX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33.514818060000003</v>
      </c>
      <c r="W99" s="9">
        <f>STDEV('bcc-csm-1'!$H98,'bcc-csm1-1-m'!$H98,'BNU-ESM'!$H98,CanESM2!$H98,CCSM4!$H98,'CNRM-CM5'!$H98,'CSIRO-Mk3-6-0'!$H98,'GFDL-ESM2M'!$H98,'GFDL-ESM2G'!$H98,'HadGEM2-ES'!$H98,'HadGEM2-CC'!$H98,inmcm4!$H98,'IPSL-CM5A-LR'!$H98,'IPSL-CM5A-MR'!$H98,'IPSL-MC5B-LR'!$H98,MIROC5!$H98,'MIROC-ESM'!$H98,'MIROC-ESM-CHEM'!$H98,'MRI-CGCM3'!$H98,'NorESM1-M'!$H98)</f>
        <v>1.848747825096495</v>
      </c>
      <c r="X99" s="9">
        <f>STDEV('bcc-csm-1'!$I98,'bcc-csm1-1-m'!$I98,'BNU-ESM'!$I98,CanESM2!$I98,CCSM4!$I98,'CNRM-CM5'!$I98,'CSIRO-Mk3-6-0'!$I98,'GFDL-ESM2M'!$I98,'GFDL-ESM2G'!$I98,'HadGEM2-ES'!$I98,'HadGEM2-CC'!$I98,inmcm4!$I98,'IPSL-CM5A-LR'!$I98,'IPSL-CM5A-MR'!$I98,'IPSL-MC5B-LR'!$I98,MIROC5!$I98,'MIROC-ESM'!$I98,'MIROC-ESM-CHEM'!$I98,'MRI-CGCM3'!$I98,'NorESM1-M'!$I98)</f>
        <v>9.8035901759623911</v>
      </c>
      <c r="Y99" s="9">
        <f>STDEV('bcc-csm-1'!$J98,'bcc-csm1-1-m'!$J98,'BNU-ESM'!$J98,CanESM2!$J98,CCSM4!$J98,'CNRM-CM5'!$J98,'CSIRO-Mk3-6-0'!$J98,'GFDL-ESM2M'!$J98,'GFDL-ESM2G'!$J98,'HadGEM2-ES'!$J98,'HadGEM2-CC'!$J98,inmcm4!$J98,'IPSL-CM5A-LR'!$J98,'IPSL-CM5A-MR'!$J98,'IPSL-MC5B-LR'!$J98,MIROC5!$J98,'MIROC-ESM'!$J98,'MIROC-ESM-CHEM'!$J98,'MRI-CGCM3'!$J98,'NorESM1-M'!$J98)</f>
        <v>8.0012911223431278</v>
      </c>
      <c r="Z99" s="9">
        <f>STDEV('bcc-csm-1'!$K98,'bcc-csm1-1-m'!$K98,'BNU-ESM'!$K98,CanESM2!$K98,CCSM4!$K98,'CNRM-CM5'!$K98,'CSIRO-Mk3-6-0'!$K98,'GFDL-ESM2M'!$K98,'GFDL-ESM2G'!$K98,'HadGEM2-ES'!$K98,'HadGEM2-CC'!$K98,inmcm4!$K98,'IPSL-CM5A-LR'!$K98,'IPSL-CM5A-MR'!$K98,'IPSL-MC5B-LR'!$K98,MIROC5!$K98,'MIROC-ESM'!$K98,'MIROC-ESM-CHEM'!$K98,'MRI-CGCM3'!$K98,'NorESM1-M'!$K98)</f>
        <v>1.8450669444358587</v>
      </c>
      <c r="AA99" s="9">
        <f>STDEV('bcc-csm-1'!$L98,'bcc-csm1-1-m'!$L98,'BNU-ESM'!$L98,CanESM2!$L98,CCSM4!$L98,'CNRM-CM5'!$L98,'CSIRO-Mk3-6-0'!$L98,'GFDL-ESM2M'!$L98,'GFDL-ESM2G'!$L98,'HadGEM2-ES'!$L98,'HadGEM2-CC'!$L98,inmcm4!$L98,'IPSL-CM5A-LR'!$L98,'IPSL-CM5A-MR'!$L98,'IPSL-MC5B-LR'!$L98,MIROC5!$L98,'MIROC-ESM'!$L98,'MIROC-ESM-CHEM'!$L98,'MRI-CGCM3'!$L98,'NorESM1-M'!$L98)</f>
        <v>15.6625361875797</v>
      </c>
      <c r="AB99" s="9">
        <f>STDEV('bcc-csm-1'!$M98,'bcc-csm1-1-m'!$M98,'BNU-ESM'!$M98,CanESM2!$M98,CCSM4!$M98,'CNRM-CM5'!$M98,'CSIRO-Mk3-6-0'!$M98,'GFDL-ESM2M'!$M98,'GFDL-ESM2G'!$M98,'HadGEM2-ES'!$M98,'HadGEM2-CC'!$M98,inmcm4!$M98,'IPSL-CM5A-LR'!$M98,'IPSL-CM5A-MR'!$M98,'IPSL-MC5B-LR'!$M98,MIROC5!$M98,'MIROC-ESM'!$M98,'MIROC-ESM-CHEM'!$M98,'MRI-CGCM3'!$M98,'NorESM1-M'!$M98)</f>
        <v>17.382119970450436</v>
      </c>
      <c r="AC99" s="9">
        <f t="shared" ref="AC99:AH99" si="224">E99-(3*W99)</f>
        <v>-9.0775896292544846</v>
      </c>
      <c r="AD99" s="9">
        <f t="shared" si="224"/>
        <v>-6.2313323680871733</v>
      </c>
      <c r="AE99" s="9">
        <f t="shared" si="224"/>
        <v>-16.427284932279385</v>
      </c>
      <c r="AF99" s="9">
        <f t="shared" si="224"/>
        <v>-10.486546987257576</v>
      </c>
      <c r="AG99" s="9">
        <f t="shared" si="224"/>
        <v>-9.6763150207391035</v>
      </c>
      <c r="AH99" s="9">
        <f t="shared" si="224"/>
        <v>-45.846031084316316</v>
      </c>
      <c r="AI99" s="9">
        <f t="shared" ref="AI99:AN99" si="225">E99+(3*W99)</f>
        <v>2.0148973213244847</v>
      </c>
      <c r="AJ99" s="9">
        <f t="shared" si="225"/>
        <v>52.590208687687173</v>
      </c>
      <c r="AK99" s="9">
        <f t="shared" si="225"/>
        <v>31.580461801779386</v>
      </c>
      <c r="AL99" s="9">
        <f t="shared" si="225"/>
        <v>0.58385467935757607</v>
      </c>
      <c r="AM99" s="9">
        <f t="shared" si="225"/>
        <v>84.298902104739085</v>
      </c>
      <c r="AN99" s="9">
        <f t="shared" si="225"/>
        <v>58.446688738386307</v>
      </c>
      <c r="AO99" s="60">
        <f>AVERAGE('bcc-csm-1'!$E98,'bcc-csm1-1-m'!$E98,'BNU-ESM'!$E98,CanESM2!$E98,CCSM4!$E98,'CNRM-CM5'!$E98,'CSIRO-Mk3-6-0'!$E98,'GFDL-ESM2M'!$E98,'GFDL-ESM2G'!$E98,'HadGEM2-ES'!$E98,'HadGEM2-CC'!$E98,inmcm4!$E98,'IPSL-CM5A-LR'!$E98,'IPSL-CM5A-MR'!$E98,'IPSL-MC5B-LR'!$E98,MIROC5!$E98,'MIROC-ESM'!$E98,'MIROC-ESM-CHEM'!$E98,'MRI-CGCM3'!$E98,'NorESM1-M'!$E98)</f>
        <v>21.503846154500003</v>
      </c>
      <c r="AP99" s="61">
        <f>AVERAGE('bcc-csm-1'!$F98,'bcc-csm1-1-m'!$F98,'BNU-ESM'!$F98,CanESM2!$F98,CCSM4!$F98,'CNRM-CM5'!$F98,'CSIRO-Mk3-6-0'!$F98,'GFDL-ESM2M'!$F98,'GFDL-ESM2G'!$F98,'HadGEM2-ES'!$F98,'HadGEM2-CC'!$F98,inmcm4!$F98,'IPSL-CM5A-LR'!$F98,'IPSL-CM5A-MR'!$F98,'IPSL-MC5B-LR'!$F98,MIROC5!$F98,'MIROC-ESM'!$F98,'MIROC-ESM-CHEM'!$F98,'MRI-CGCM3'!$F98,'NorESM1-M'!$F98)</f>
        <v>44.016854122499993</v>
      </c>
      <c r="AQ99" s="9">
        <f>AVERAGE('bcc-csm-1'!$G98,'bcc-csm1-1-m'!$G98,'BNU-ESM'!$G98,CanESM2!$G98,CCSM4!$G98,'CNRM-CM5'!$G98,'CSIRO-Mk3-6-0'!$G98,'GFDL-ESM2M'!$G98,'GFDL-ESM2G'!$G98,'HadGEM2-ES'!$G98,'HadGEM2-CC'!$G98,inmcm4!$G98,'IPSL-CM5A-LR'!$G98,'IPSL-CM5A-MR'!$G98,'IPSL-MC5B-LR'!$G98,MIROC5!$G98,'MIROC-ESM'!$G98,'MIROC-ESM-CHEM'!$G98,'MRI-CGCM3'!$G98,'NorESM1-M'!$G98)</f>
        <v>128.333655685</v>
      </c>
      <c r="AR99" s="57">
        <f t="shared" si="206"/>
        <v>-0.16421928098783448</v>
      </c>
      <c r="AS99" s="54">
        <f t="shared" si="207"/>
        <v>0.52660369810370933</v>
      </c>
      <c r="AT99" s="54">
        <f t="shared" si="208"/>
        <v>5.9038203145611597E-2</v>
      </c>
      <c r="AU99" s="57">
        <f t="shared" si="209"/>
        <v>-0.23025397960791572</v>
      </c>
      <c r="AV99" s="54">
        <f t="shared" si="210"/>
        <v>0.8476592497537816</v>
      </c>
      <c r="AW99" s="58">
        <f t="shared" si="211"/>
        <v>4.9093348065291642E-2</v>
      </c>
    </row>
    <row r="100" spans="1:49" ht="12.5" x14ac:dyDescent="0.25">
      <c r="A100" s="6" t="str">
        <f>IF(AND(B100='bcc-csm-1'!C99, B100='bcc-csm1-1-m'!C99,B100='BNU-ESM'!C99, B100=CanESM2!C99, B100=CCSM4!C99, B100='CNRM-CM5'!C99, B100='CSIRO-Mk3-6-0'!C99, B100='GFDL-ESM2M'!C99, B100='GFDL-ESM2G'!C99, B100='HadGEM2-ES'!C99, B100='HadGEM2-CC'!C99, B100=inmcm4!C99, B100='IPSL-CM5A-LR'!C99, B100='IPSL-CM5A-MR'!C99, B100='IPSL-MC5B-LR'!C99, B100=MIROC5!C99, B100='MIROC-ESM'!C99, B100='MIROC-ESM-CHEM'!C99, B100='MRI-CGCM3'!C99, B100='NorESM1-M'!C99), "Yes", "No")</f>
        <v>Yes</v>
      </c>
      <c r="B100" s="6">
        <v>20191</v>
      </c>
      <c r="C100" s="6" t="s">
        <v>173</v>
      </c>
      <c r="D100" s="7" t="s">
        <v>183</v>
      </c>
      <c r="E100" s="9">
        <f>AVERAGE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-2.5429487178650003</v>
      </c>
      <c r="F100" s="9">
        <f>AVERAGE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19.26785606939</v>
      </c>
      <c r="G100" s="20">
        <f>AVERAGE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10.684906411480004</v>
      </c>
      <c r="H100" s="9">
        <f>AVERAGE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-3.1879487179099999</v>
      </c>
      <c r="I100" s="9">
        <f>AVERAGE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32.982243777299999</v>
      </c>
      <c r="J100" s="20">
        <f>AVERAGE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15.906944563349999</v>
      </c>
      <c r="K100" s="9">
        <f>MIN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-4.4564102559999998</v>
      </c>
      <c r="L100" s="9">
        <f>MIN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0.49355115649999998</v>
      </c>
      <c r="M100" s="9">
        <f>MIN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-10.844160499999999</v>
      </c>
      <c r="N100" s="9">
        <f>MIN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-5.6820512819999998</v>
      </c>
      <c r="O100" s="9">
        <f>MIN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3.1775344900000002</v>
      </c>
      <c r="P100" s="9">
        <f>MIN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-42.806728399999997</v>
      </c>
      <c r="Q100" s="9">
        <f>MAX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-0.53974358970000003</v>
      </c>
      <c r="R100" s="9">
        <f>MAX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34.534196850000001</v>
      </c>
      <c r="S100" s="9">
        <f>MAX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36.746444279999999</v>
      </c>
      <c r="T100" s="9">
        <f>MAX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-0.89615384620000005</v>
      </c>
      <c r="U100" s="9">
        <f>MAX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66.726368679999993</v>
      </c>
      <c r="V100" s="9">
        <f>MAX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56.900638579999999</v>
      </c>
      <c r="W100" s="9">
        <f>STDEV('bcc-csm-1'!$H99,'bcc-csm1-1-m'!$H99,'BNU-ESM'!$H99,CanESM2!$H99,CCSM4!$H99,'CNRM-CM5'!$H99,'CSIRO-Mk3-6-0'!$H99,'GFDL-ESM2M'!$H99,'GFDL-ESM2G'!$H99,'HadGEM2-ES'!$H99,'HadGEM2-CC'!$H99,inmcm4!$H99,'IPSL-CM5A-LR'!$H99,'IPSL-CM5A-MR'!$H99,'IPSL-MC5B-LR'!$H99,MIROC5!$H99,'MIROC-ESM'!$H99,'MIROC-ESM-CHEM'!$H99,'MRI-CGCM3'!$H99,'NorESM1-M'!$H99)</f>
        <v>1.1602037699683019</v>
      </c>
      <c r="X100" s="9">
        <f>STDEV('bcc-csm-1'!$I99,'bcc-csm1-1-m'!$I99,'BNU-ESM'!$I99,CanESM2!$I99,CCSM4!$I99,'CNRM-CM5'!$I99,'CSIRO-Mk3-6-0'!$I99,'GFDL-ESM2M'!$I99,'GFDL-ESM2G'!$I99,'HadGEM2-ES'!$I99,'HadGEM2-CC'!$I99,inmcm4!$I99,'IPSL-CM5A-LR'!$I99,'IPSL-CM5A-MR'!$I99,'IPSL-MC5B-LR'!$I99,MIROC5!$I99,'MIROC-ESM'!$I99,'MIROC-ESM-CHEM'!$I99,'MRI-CGCM3'!$I99,'NorESM1-M'!$I99)</f>
        <v>11.551220139062623</v>
      </c>
      <c r="Y100" s="9">
        <f>STDEV('bcc-csm-1'!$J99,'bcc-csm1-1-m'!$J99,'BNU-ESM'!$J99,CanESM2!$J99,CCSM4!$J99,'CNRM-CM5'!$J99,'CSIRO-Mk3-6-0'!$J99,'GFDL-ESM2M'!$J99,'GFDL-ESM2G'!$J99,'HadGEM2-ES'!$J99,'HadGEM2-CC'!$J99,inmcm4!$J99,'IPSL-CM5A-LR'!$J99,'IPSL-CM5A-MR'!$J99,'IPSL-MC5B-LR'!$J99,MIROC5!$J99,'MIROC-ESM'!$J99,'MIROC-ESM-CHEM'!$J99,'MRI-CGCM3'!$J99,'NorESM1-M'!$J99)</f>
        <v>15.324481199395004</v>
      </c>
      <c r="Z100" s="9">
        <f>STDEV('bcc-csm-1'!$K99,'bcc-csm1-1-m'!$K99,'BNU-ESM'!$K99,CanESM2!$K99,CCSM4!$K99,'CNRM-CM5'!$K99,'CSIRO-Mk3-6-0'!$K99,'GFDL-ESM2M'!$K99,'GFDL-ESM2G'!$K99,'HadGEM2-ES'!$K99,'HadGEM2-CC'!$K99,inmcm4!$K99,'IPSL-CM5A-LR'!$K99,'IPSL-CM5A-MR'!$K99,'IPSL-MC5B-LR'!$K99,MIROC5!$K99,'MIROC-ESM'!$K99,'MIROC-ESM-CHEM'!$K99,'MRI-CGCM3'!$K99,'NorESM1-M'!$K99)</f>
        <v>1.2741647714888151</v>
      </c>
      <c r="AA100" s="9">
        <f>STDEV('bcc-csm-1'!$L99,'bcc-csm1-1-m'!$L99,'BNU-ESM'!$L99,CanESM2!$L99,CCSM4!$L99,'CNRM-CM5'!$L99,'CSIRO-Mk3-6-0'!$L99,'GFDL-ESM2M'!$L99,'GFDL-ESM2G'!$L99,'HadGEM2-ES'!$L99,'HadGEM2-CC'!$L99,inmcm4!$L99,'IPSL-CM5A-LR'!$L99,'IPSL-CM5A-MR'!$L99,'IPSL-MC5B-LR'!$L99,MIROC5!$L99,'MIROC-ESM'!$L99,'MIROC-ESM-CHEM'!$L99,'MRI-CGCM3'!$L99,'NorESM1-M'!$L99)</f>
        <v>17.566929530883119</v>
      </c>
      <c r="AB100" s="9">
        <f>STDEV('bcc-csm-1'!$M99,'bcc-csm1-1-m'!$M99,'BNU-ESM'!$M99,CanESM2!$M99,CCSM4!$M99,'CNRM-CM5'!$M99,'CSIRO-Mk3-6-0'!$M99,'GFDL-ESM2M'!$M99,'GFDL-ESM2G'!$M99,'HadGEM2-ES'!$M99,'HadGEM2-CC'!$M99,inmcm4!$M99,'IPSL-CM5A-LR'!$M99,'IPSL-CM5A-MR'!$M99,'IPSL-MC5B-LR'!$M99,MIROC5!$M99,'MIROC-ESM'!$M99,'MIROC-ESM-CHEM'!$M99,'MRI-CGCM3'!$M99,'NorESM1-M'!$M99)</f>
        <v>28.112763539239047</v>
      </c>
      <c r="AC100" s="9">
        <f t="shared" ref="AC100:AH100" si="226">E100-(3*W100)</f>
        <v>-6.0235600277699062</v>
      </c>
      <c r="AD100" s="9">
        <f t="shared" si="226"/>
        <v>-15.385804347797873</v>
      </c>
      <c r="AE100" s="9">
        <f t="shared" si="226"/>
        <v>-35.288537186705014</v>
      </c>
      <c r="AF100" s="9">
        <f t="shared" si="226"/>
        <v>-7.0104430323764451</v>
      </c>
      <c r="AG100" s="9">
        <f t="shared" si="226"/>
        <v>-19.718544815349361</v>
      </c>
      <c r="AH100" s="9">
        <f t="shared" si="226"/>
        <v>-68.431346054367154</v>
      </c>
      <c r="AI100" s="9">
        <f t="shared" ref="AI100:AN100" si="227">E100+(3*W100)</f>
        <v>0.93766259203990554</v>
      </c>
      <c r="AJ100" s="9">
        <f t="shared" si="227"/>
        <v>53.921516486577872</v>
      </c>
      <c r="AK100" s="9">
        <f t="shared" si="227"/>
        <v>56.658350009665014</v>
      </c>
      <c r="AL100" s="9">
        <f t="shared" si="227"/>
        <v>0.63454559655644571</v>
      </c>
      <c r="AM100" s="9">
        <f t="shared" si="227"/>
        <v>85.683032369949359</v>
      </c>
      <c r="AN100" s="9">
        <f t="shared" si="227"/>
        <v>100.24523518106714</v>
      </c>
      <c r="AO100" s="60">
        <f>AVERAGE('bcc-csm-1'!$E99,'bcc-csm1-1-m'!$E99,'BNU-ESM'!$E99,CanESM2!$E99,CCSM4!$E99,'CNRM-CM5'!$E99,'CSIRO-Mk3-6-0'!$E99,'GFDL-ESM2M'!$E99,'GFDL-ESM2G'!$E99,'HadGEM2-ES'!$E99,'HadGEM2-CC'!$E99,inmcm4!$E99,'IPSL-CM5A-LR'!$E99,'IPSL-CM5A-MR'!$E99,'IPSL-MC5B-LR'!$E99,MIROC5!$E99,'MIROC-ESM'!$E99,'MIROC-ESM-CHEM'!$E99,'MRI-CGCM3'!$E99,'NorESM1-M'!$E99)</f>
        <v>11.467948718299999</v>
      </c>
      <c r="AP100" s="61">
        <f>AVERAGE('bcc-csm-1'!$F99,'bcc-csm1-1-m'!$F99,'BNU-ESM'!$F99,CanESM2!$F99,CCSM4!$F99,'CNRM-CM5'!$F99,'CSIRO-Mk3-6-0'!$F99,'GFDL-ESM2M'!$F99,'GFDL-ESM2G'!$F99,'HadGEM2-ES'!$F99,'HadGEM2-CC'!$F99,inmcm4!$F99,'IPSL-CM5A-LR'!$F99,'IPSL-CM5A-MR'!$F99,'IPSL-MC5B-LR'!$F99,MIROC5!$F99,'MIROC-ESM'!$F99,'MIROC-ESM-CHEM'!$F99,'MRI-CGCM3'!$F99,'NorESM1-M'!$F99)</f>
        <v>34.317988832499999</v>
      </c>
      <c r="AQ100" s="9">
        <f>AVERAGE('bcc-csm-1'!$G99,'bcc-csm1-1-m'!$G99,'BNU-ESM'!$G99,CanESM2!$G99,CCSM4!$G99,'CNRM-CM5'!$G99,'CSIRO-Mk3-6-0'!$G99,'GFDL-ESM2M'!$G99,'GFDL-ESM2G'!$G99,'HadGEM2-ES'!$G99,'HadGEM2-CC'!$G99,inmcm4!$G99,'IPSL-CM5A-LR'!$G99,'IPSL-CM5A-MR'!$G99,'IPSL-MC5B-LR'!$G99,MIROC5!$G99,'MIROC-ESM'!$G99,'MIROC-ESM-CHEM'!$G99,'MRI-CGCM3'!$G99,'NorESM1-M'!$G99)</f>
        <v>267.32597514499997</v>
      </c>
      <c r="AR100" s="57">
        <f t="shared" si="206"/>
        <v>-0.22174399104236361</v>
      </c>
      <c r="AS100" s="54">
        <f t="shared" si="207"/>
        <v>0.56145061889940517</v>
      </c>
      <c r="AT100" s="54">
        <f t="shared" si="208"/>
        <v>3.9969577986891908E-2</v>
      </c>
      <c r="AU100" s="57">
        <f t="shared" si="209"/>
        <v>-0.27798770261527461</v>
      </c>
      <c r="AV100" s="54">
        <f t="shared" si="210"/>
        <v>0.9610774086523679</v>
      </c>
      <c r="AW100" s="58">
        <f t="shared" si="211"/>
        <v>5.9503924206100553E-2</v>
      </c>
    </row>
    <row r="101" spans="1:49" ht="12.5" x14ac:dyDescent="0.25">
      <c r="A101" s="6" t="str">
        <f>IF(AND(B101='bcc-csm-1'!C100, B101='bcc-csm1-1-m'!C100,B101='BNU-ESM'!C100, B101=CanESM2!C100, B101=CCSM4!C100, B101='CNRM-CM5'!C100, B101='CSIRO-Mk3-6-0'!C100, B101='GFDL-ESM2M'!C100, B101='GFDL-ESM2G'!C100, B101='HadGEM2-ES'!C100, B101='HadGEM2-CC'!C100, B101=inmcm4!C100, B101='IPSL-CM5A-LR'!C100, B101='IPSL-CM5A-MR'!C100, B101='IPSL-MC5B-LR'!C100, B101=MIROC5!C100, B101='MIROC-ESM'!C100, B101='MIROC-ESM-CHEM'!C100, B101='MRI-CGCM3'!C100, B101='NorESM1-M'!C100), "Yes", "No")</f>
        <v>Yes</v>
      </c>
      <c r="B101" s="6">
        <v>20193</v>
      </c>
      <c r="C101" s="6" t="s">
        <v>174</v>
      </c>
      <c r="D101" s="7" t="s">
        <v>183</v>
      </c>
      <c r="E101" s="9">
        <f>AVERAGE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-4.3707051282349996</v>
      </c>
      <c r="F101" s="9">
        <f>AVERAGE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13.203752045849999</v>
      </c>
      <c r="G101" s="20">
        <f>AVERAGE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9.4866612040500016</v>
      </c>
      <c r="H101" s="9">
        <f>AVERAGE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-6.0282051282500007</v>
      </c>
      <c r="I101" s="9">
        <f>AVERAGE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23.222762798400002</v>
      </c>
      <c r="J101" s="20">
        <f>AVERAGE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5.5798607478299989</v>
      </c>
      <c r="K101" s="9">
        <f>MIN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-7.1474358970000003</v>
      </c>
      <c r="L101" s="9">
        <f>MIN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-2.2754849039999998</v>
      </c>
      <c r="M101" s="9">
        <f>MIN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-8.5222467930000008</v>
      </c>
      <c r="N101" s="9">
        <f>MIN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-9.0256410260000006</v>
      </c>
      <c r="O101" s="9">
        <f>MIN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5.7629970449999997</v>
      </c>
      <c r="P101" s="9">
        <f>MIN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-26.857356589999998</v>
      </c>
      <c r="Q101" s="9">
        <f>MAX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-0.16666666669999999</v>
      </c>
      <c r="R101" s="9">
        <f>MAX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27.476846290000001</v>
      </c>
      <c r="S101" s="9">
        <f>MAX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26.252624959999999</v>
      </c>
      <c r="T101" s="9">
        <f>MAX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-1.81025641</v>
      </c>
      <c r="U101" s="9">
        <f>MAX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49.052505940000003</v>
      </c>
      <c r="V101" s="9">
        <f>MAX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40.874003160000001</v>
      </c>
      <c r="W101" s="9">
        <f>STDEV('bcc-csm-1'!$H100,'bcc-csm1-1-m'!$H100,'BNU-ESM'!$H100,CanESM2!$H100,CCSM4!$H100,'CNRM-CM5'!$H100,'CSIRO-Mk3-6-0'!$H100,'GFDL-ESM2M'!$H100,'GFDL-ESM2G'!$H100,'HadGEM2-ES'!$H100,'HadGEM2-CC'!$H100,inmcm4!$H100,'IPSL-CM5A-LR'!$H100,'IPSL-CM5A-MR'!$H100,'IPSL-MC5B-LR'!$H100,MIROC5!$H100,'MIROC-ESM'!$H100,'MIROC-ESM-CHEM'!$H100,'MRI-CGCM3'!$H100,'NorESM1-M'!$H100)</f>
        <v>1.8587343730661186</v>
      </c>
      <c r="X101" s="9">
        <f>STDEV('bcc-csm-1'!$I100,'bcc-csm1-1-m'!$I100,'BNU-ESM'!$I100,CanESM2!$I100,CCSM4!$I100,'CNRM-CM5'!$I100,'CSIRO-Mk3-6-0'!$I100,'GFDL-ESM2M'!$I100,'GFDL-ESM2G'!$I100,'HadGEM2-ES'!$I100,'HadGEM2-CC'!$I100,inmcm4!$I100,'IPSL-CM5A-LR'!$I100,'IPSL-CM5A-MR'!$I100,'IPSL-MC5B-LR'!$I100,MIROC5!$I100,'MIROC-ESM'!$I100,'MIROC-ESM-CHEM'!$I100,'MRI-CGCM3'!$I100,'NorESM1-M'!$I100)</f>
        <v>7.2657040365780539</v>
      </c>
      <c r="Y101" s="9">
        <f>STDEV('bcc-csm-1'!$J100,'bcc-csm1-1-m'!$J100,'BNU-ESM'!$J100,CanESM2!$J100,CCSM4!$J100,'CNRM-CM5'!$J100,'CSIRO-Mk3-6-0'!$J100,'GFDL-ESM2M'!$J100,'GFDL-ESM2G'!$J100,'HadGEM2-ES'!$J100,'HadGEM2-CC'!$J100,inmcm4!$J100,'IPSL-CM5A-LR'!$J100,'IPSL-CM5A-MR'!$J100,'IPSL-MC5B-LR'!$J100,MIROC5!$J100,'MIROC-ESM'!$J100,'MIROC-ESM-CHEM'!$J100,'MRI-CGCM3'!$J100,'NorESM1-M'!$J100)</f>
        <v>9.3697179038769036</v>
      </c>
      <c r="Z101" s="9">
        <f>STDEV('bcc-csm-1'!$K100,'bcc-csm1-1-m'!$K100,'BNU-ESM'!$K100,CanESM2!$K100,CCSM4!$K100,'CNRM-CM5'!$K100,'CSIRO-Mk3-6-0'!$K100,'GFDL-ESM2M'!$K100,'GFDL-ESM2G'!$K100,'HadGEM2-ES'!$K100,'HadGEM2-CC'!$K100,inmcm4!$K100,'IPSL-CM5A-LR'!$K100,'IPSL-CM5A-MR'!$K100,'IPSL-MC5B-LR'!$K100,MIROC5!$K100,'MIROC-ESM'!$K100,'MIROC-ESM-CHEM'!$K100,'MRI-CGCM3'!$K100,'NorESM1-M'!$K100)</f>
        <v>1.8968979706329199</v>
      </c>
      <c r="AA101" s="9">
        <f>STDEV('bcc-csm-1'!$L100,'bcc-csm1-1-m'!$L100,'BNU-ESM'!$L100,CanESM2!$L100,CCSM4!$L100,'CNRM-CM5'!$L100,'CSIRO-Mk3-6-0'!$L100,'GFDL-ESM2M'!$L100,'GFDL-ESM2G'!$L100,'HadGEM2-ES'!$L100,'HadGEM2-CC'!$L100,inmcm4!$L100,'IPSL-CM5A-LR'!$L100,'IPSL-CM5A-MR'!$L100,'IPSL-MC5B-LR'!$L100,MIROC5!$L100,'MIROC-ESM'!$L100,'MIROC-ESM-CHEM'!$L100,'MRI-CGCM3'!$L100,'NorESM1-M'!$L100)</f>
        <v>11.877977459283802</v>
      </c>
      <c r="AB101" s="9">
        <f>STDEV('bcc-csm-1'!$M100,'bcc-csm1-1-m'!$M100,'BNU-ESM'!$M100,CanESM2!$M100,CCSM4!$M100,'CNRM-CM5'!$M100,'CSIRO-Mk3-6-0'!$M100,'GFDL-ESM2M'!$M100,'GFDL-ESM2G'!$M100,'HadGEM2-ES'!$M100,'HadGEM2-CC'!$M100,inmcm4!$M100,'IPSL-CM5A-LR'!$M100,'IPSL-CM5A-MR'!$M100,'IPSL-MC5B-LR'!$M100,MIROC5!$M100,'MIROC-ESM'!$M100,'MIROC-ESM-CHEM'!$M100,'MRI-CGCM3'!$M100,'NorESM1-M'!$M100)</f>
        <v>19.560901961100715</v>
      </c>
      <c r="AC101" s="9">
        <f t="shared" ref="AC101:AH101" si="228">E101-(3*W101)</f>
        <v>-9.9469082474333561</v>
      </c>
      <c r="AD101" s="9">
        <f t="shared" si="228"/>
        <v>-8.5933600638841625</v>
      </c>
      <c r="AE101" s="9">
        <f t="shared" si="228"/>
        <v>-18.622492507580709</v>
      </c>
      <c r="AF101" s="9">
        <f t="shared" si="228"/>
        <v>-11.718899040148759</v>
      </c>
      <c r="AG101" s="9">
        <f t="shared" si="228"/>
        <v>-12.411169579451407</v>
      </c>
      <c r="AH101" s="9">
        <f t="shared" si="228"/>
        <v>-53.102845135472151</v>
      </c>
      <c r="AI101" s="9">
        <f t="shared" ref="AI101:AN101" si="229">E101+(3*W101)</f>
        <v>1.2054979909633561</v>
      </c>
      <c r="AJ101" s="9">
        <f t="shared" si="229"/>
        <v>35.000864155584161</v>
      </c>
      <c r="AK101" s="9">
        <f t="shared" si="229"/>
        <v>37.595814915680712</v>
      </c>
      <c r="AL101" s="9">
        <f t="shared" si="229"/>
        <v>-0.33751121635124104</v>
      </c>
      <c r="AM101" s="9">
        <f t="shared" si="229"/>
        <v>58.856695176251407</v>
      </c>
      <c r="AN101" s="9">
        <f t="shared" si="229"/>
        <v>64.262566631132145</v>
      </c>
      <c r="AO101" s="60">
        <f>AVERAGE('bcc-csm-1'!$E100,'bcc-csm1-1-m'!$E100,'BNU-ESM'!$E100,CanESM2!$E100,CCSM4!$E100,'CNRM-CM5'!$E100,'CSIRO-Mk3-6-0'!$E100,'GFDL-ESM2M'!$E100,'GFDL-ESM2G'!$E100,'HadGEM2-ES'!$E100,'HadGEM2-CC'!$E100,inmcm4!$E100,'IPSL-CM5A-LR'!$E100,'IPSL-CM5A-MR'!$E100,'IPSL-MC5B-LR'!$E100,MIROC5!$E100,'MIROC-ESM'!$E100,'MIROC-ESM-CHEM'!$E100,'MRI-CGCM3'!$E100,'NorESM1-M'!$E100)</f>
        <v>29.278205129000007</v>
      </c>
      <c r="AP101" s="61">
        <f>AVERAGE('bcc-csm-1'!$F100,'bcc-csm1-1-m'!$F100,'BNU-ESM'!$F100,CanESM2!$F100,CCSM4!$F100,'CNRM-CM5'!$F100,'CSIRO-Mk3-6-0'!$F100,'GFDL-ESM2M'!$F100,'GFDL-ESM2G'!$F100,'HadGEM2-ES'!$F100,'HadGEM2-CC'!$F100,inmcm4!$F100,'IPSL-CM5A-LR'!$F100,'IPSL-CM5A-MR'!$F100,'IPSL-MC5B-LR'!$F100,MIROC5!$F100,'MIROC-ESM'!$F100,'MIROC-ESM-CHEM'!$F100,'MRI-CGCM3'!$F100,'NorESM1-M'!$F100)</f>
        <v>20.6326587625</v>
      </c>
      <c r="AQ101" s="9">
        <f>AVERAGE('bcc-csm-1'!$G100,'bcc-csm1-1-m'!$G100,'BNU-ESM'!$G100,CanESM2!$G100,CCSM4!$G100,'CNRM-CM5'!$G100,'CSIRO-Mk3-6-0'!$G100,'GFDL-ESM2M'!$G100,'GFDL-ESM2G'!$G100,'HadGEM2-ES'!$G100,'HadGEM2-CC'!$G100,inmcm4!$G100,'IPSL-CM5A-LR'!$G100,'IPSL-CM5A-MR'!$G100,'IPSL-MC5B-LR'!$G100,MIROC5!$G100,'MIROC-ESM'!$G100,'MIROC-ESM-CHEM'!$G100,'MRI-CGCM3'!$G100,'NorESM1-M'!$G100)</f>
        <v>156.33388975</v>
      </c>
      <c r="AR101" s="57">
        <f t="shared" si="206"/>
        <v>-0.14928186714238928</v>
      </c>
      <c r="AS101" s="54">
        <f t="shared" si="207"/>
        <v>0.63994428434244788</v>
      </c>
      <c r="AT101" s="54">
        <f t="shared" si="208"/>
        <v>6.0682051852100106E-2</v>
      </c>
      <c r="AU101" s="57">
        <f t="shared" si="209"/>
        <v>-0.20589394403412642</v>
      </c>
      <c r="AV101" s="54">
        <f t="shared" si="210"/>
        <v>1.1255341866365538</v>
      </c>
      <c r="AW101" s="58">
        <f t="shared" si="211"/>
        <v>3.5691945980190126E-2</v>
      </c>
    </row>
    <row r="102" spans="1:49" ht="12.5" x14ac:dyDescent="0.25">
      <c r="A102" s="6" t="str">
        <f>IF(AND(B102='bcc-csm-1'!C101, B102='bcc-csm1-1-m'!C101,B102='BNU-ESM'!C101, B102=CanESM2!C101, B102=CCSM4!C101, B102='CNRM-CM5'!C101, B102='CSIRO-Mk3-6-0'!C101, B102='GFDL-ESM2M'!C101, B102='GFDL-ESM2G'!C101, B102='HadGEM2-ES'!C101, B102='HadGEM2-CC'!C101, B102=inmcm4!C101, B102='IPSL-CM5A-LR'!C101, B102='IPSL-CM5A-MR'!C101, B102='IPSL-MC5B-LR'!C101, B102=MIROC5!C101, B102='MIROC-ESM'!C101, B102='MIROC-ESM-CHEM'!C101, B102='MRI-CGCM3'!C101, B102='NorESM1-M'!C101), "Yes", "No")</f>
        <v>Yes</v>
      </c>
      <c r="B102" s="6">
        <v>20195</v>
      </c>
      <c r="C102" s="6" t="s">
        <v>175</v>
      </c>
      <c r="D102" s="7" t="s">
        <v>183</v>
      </c>
      <c r="E102" s="9">
        <f>AVERAGE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-4.0148076922899998</v>
      </c>
      <c r="F102" s="9">
        <f>AVERAGE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16.212051349313001</v>
      </c>
      <c r="G102" s="20">
        <f>AVERAGE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11.998288855450003</v>
      </c>
      <c r="H102" s="9">
        <f>AVERAGE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-5.4648076923</v>
      </c>
      <c r="I102" s="9">
        <f>AVERAGE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27.143602276500001</v>
      </c>
      <c r="J102" s="20">
        <f>AVERAGE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7.9577758197250024</v>
      </c>
      <c r="K102" s="9">
        <f>MIN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-6.9846153849999997</v>
      </c>
      <c r="L102" s="9">
        <f>MIN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9.5330622259999998E-2</v>
      </c>
      <c r="M102" s="9">
        <f>MIN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-12.47534516</v>
      </c>
      <c r="N102" s="9">
        <f>MIN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-9.1256410260000003</v>
      </c>
      <c r="O102" s="9">
        <f>MIN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3.858989845</v>
      </c>
      <c r="P102" s="9">
        <f>MIN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-22.03457581</v>
      </c>
      <c r="Q102" s="9">
        <f>MAX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-0.4807692308</v>
      </c>
      <c r="R102" s="9">
        <f>MAX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28.604855059999998</v>
      </c>
      <c r="S102" s="9">
        <f>MAX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23.562298030000001</v>
      </c>
      <c r="T102" s="9">
        <f>MAX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-1.6333333329999999</v>
      </c>
      <c r="U102" s="9">
        <f>MAX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59.868976519999997</v>
      </c>
      <c r="V102" s="9">
        <f>MAX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44.737114200000001</v>
      </c>
      <c r="W102" s="9">
        <f>STDEV('bcc-csm-1'!$H101,'bcc-csm1-1-m'!$H101,'BNU-ESM'!$H101,CanESM2!$H101,CCSM4!$H101,'CNRM-CM5'!$H101,'CSIRO-Mk3-6-0'!$H101,'GFDL-ESM2M'!$H101,'GFDL-ESM2G'!$H101,'HadGEM2-ES'!$H101,'HadGEM2-CC'!$H101,inmcm4!$H101,'IPSL-CM5A-LR'!$H101,'IPSL-CM5A-MR'!$H101,'IPSL-MC5B-LR'!$H101,MIROC5!$H101,'MIROC-ESM'!$H101,'MIROC-ESM-CHEM'!$H101,'MRI-CGCM3'!$H101,'NorESM1-M'!$H101)</f>
        <v>1.6622327337360325</v>
      </c>
      <c r="X102" s="9">
        <f>STDEV('bcc-csm-1'!$I101,'bcc-csm1-1-m'!$I101,'BNU-ESM'!$I101,CanESM2!$I101,CCSM4!$I101,'CNRM-CM5'!$I101,'CSIRO-Mk3-6-0'!$I101,'GFDL-ESM2M'!$I101,'GFDL-ESM2G'!$I101,'HadGEM2-ES'!$I101,'HadGEM2-CC'!$I101,inmcm4!$I101,'IPSL-CM5A-LR'!$I101,'IPSL-CM5A-MR'!$I101,'IPSL-MC5B-LR'!$I101,MIROC5!$I101,'MIROC-ESM'!$I101,'MIROC-ESM-CHEM'!$I101,'MRI-CGCM3'!$I101,'NorESM1-M'!$I101)</f>
        <v>8.7378759387565221</v>
      </c>
      <c r="Y102" s="9">
        <f>STDEV('bcc-csm-1'!$J101,'bcc-csm1-1-m'!$J101,'BNU-ESM'!$J101,CanESM2!$J101,CCSM4!$J101,'CNRM-CM5'!$J101,'CSIRO-Mk3-6-0'!$J101,'GFDL-ESM2M'!$J101,'GFDL-ESM2G'!$J101,'HadGEM2-ES'!$J101,'HadGEM2-CC'!$J101,inmcm4!$J101,'IPSL-CM5A-LR'!$J101,'IPSL-CM5A-MR'!$J101,'IPSL-MC5B-LR'!$J101,MIROC5!$J101,'MIROC-ESM'!$J101,'MIROC-ESM-CHEM'!$J101,'MRI-CGCM3'!$J101,'NorESM1-M'!$J101)</f>
        <v>8.6155256071812651</v>
      </c>
      <c r="Z102" s="9">
        <f>STDEV('bcc-csm-1'!$K101,'bcc-csm1-1-m'!$K101,'BNU-ESM'!$K101,CanESM2!$K101,CCSM4!$K101,'CNRM-CM5'!$K101,'CSIRO-Mk3-6-0'!$K101,'GFDL-ESM2M'!$K101,'GFDL-ESM2G'!$K101,'HadGEM2-ES'!$K101,'HadGEM2-CC'!$K101,inmcm4!$K101,'IPSL-CM5A-LR'!$K101,'IPSL-CM5A-MR'!$K101,'IPSL-MC5B-LR'!$K101,MIROC5!$K101,'MIROC-ESM'!$K101,'MIROC-ESM-CHEM'!$K101,'MRI-CGCM3'!$K101,'NorESM1-M'!$K101)</f>
        <v>1.8468984420851464</v>
      </c>
      <c r="AA102" s="9">
        <f>STDEV('bcc-csm-1'!$L101,'bcc-csm1-1-m'!$L101,'BNU-ESM'!$L101,CanESM2!$L101,CCSM4!$L101,'CNRM-CM5'!$L101,'CSIRO-Mk3-6-0'!$L101,'GFDL-ESM2M'!$L101,'GFDL-ESM2G'!$L101,'HadGEM2-ES'!$L101,'HadGEM2-CC'!$L101,inmcm4!$L101,'IPSL-CM5A-LR'!$L101,'IPSL-CM5A-MR'!$L101,'IPSL-MC5B-LR'!$L101,MIROC5!$L101,'MIROC-ESM'!$L101,'MIROC-ESM-CHEM'!$L101,'MRI-CGCM3'!$L101,'NorESM1-M'!$L101)</f>
        <v>14.866513584212575</v>
      </c>
      <c r="AB102" s="9">
        <f>STDEV('bcc-csm-1'!$M101,'bcc-csm1-1-m'!$M101,'BNU-ESM'!$M101,CanESM2!$M101,CCSM4!$M101,'CNRM-CM5'!$M101,'CSIRO-Mk3-6-0'!$M101,'GFDL-ESM2M'!$M101,'GFDL-ESM2G'!$M101,'HadGEM2-ES'!$M101,'HadGEM2-CC'!$M101,inmcm4!$M101,'IPSL-CM5A-LR'!$M101,'IPSL-CM5A-MR'!$M101,'IPSL-MC5B-LR'!$M101,MIROC5!$M101,'MIROC-ESM'!$M101,'MIROC-ESM-CHEM'!$M101,'MRI-CGCM3'!$M101,'NorESM1-M'!$M101)</f>
        <v>20.875076091571955</v>
      </c>
      <c r="AC102" s="9">
        <f t="shared" ref="AC102:AH102" si="230">E102-(3*W102)</f>
        <v>-9.0015058934980985</v>
      </c>
      <c r="AD102" s="9">
        <f t="shared" si="230"/>
        <v>-10.001576466956564</v>
      </c>
      <c r="AE102" s="9">
        <f t="shared" si="230"/>
        <v>-13.848287966093793</v>
      </c>
      <c r="AF102" s="9">
        <f t="shared" si="230"/>
        <v>-11.005503018555439</v>
      </c>
      <c r="AG102" s="9">
        <f t="shared" si="230"/>
        <v>-17.455938476137721</v>
      </c>
      <c r="AH102" s="9">
        <f t="shared" si="230"/>
        <v>-54.667452454990865</v>
      </c>
      <c r="AI102" s="9">
        <f t="shared" ref="AI102:AN102" si="231">E102+(3*W102)</f>
        <v>0.97189050891809803</v>
      </c>
      <c r="AJ102" s="9">
        <f t="shared" si="231"/>
        <v>42.425679165582565</v>
      </c>
      <c r="AK102" s="9">
        <f t="shared" si="231"/>
        <v>37.844865676993798</v>
      </c>
      <c r="AL102" s="9">
        <f t="shared" si="231"/>
        <v>7.5887633955439071E-2</v>
      </c>
      <c r="AM102" s="9">
        <f t="shared" si="231"/>
        <v>71.743143029137727</v>
      </c>
      <c r="AN102" s="9">
        <f t="shared" si="231"/>
        <v>70.583004094440867</v>
      </c>
      <c r="AO102" s="60">
        <f>AVERAGE('bcc-csm-1'!$E101,'bcc-csm1-1-m'!$E101,'BNU-ESM'!$E101,CanESM2!$E101,CCSM4!$E101,'CNRM-CM5'!$E101,'CSIRO-Mk3-6-0'!$E101,'GFDL-ESM2M'!$E101,'GFDL-ESM2G'!$E101,'HadGEM2-ES'!$E101,'HadGEM2-CC'!$E101,inmcm4!$E101,'IPSL-CM5A-LR'!$E101,'IPSL-CM5A-MR'!$E101,'IPSL-MC5B-LR'!$E101,MIROC5!$E101,'MIROC-ESM'!$E101,'MIROC-ESM-CHEM'!$E101,'MRI-CGCM3'!$E101,'NorESM1-M'!$E101)</f>
        <v>23.692307692999997</v>
      </c>
      <c r="AP102" s="61">
        <f>AVERAGE('bcc-csm-1'!$F101,'bcc-csm1-1-m'!$F101,'BNU-ESM'!$F101,CanESM2!$F101,CCSM4!$F101,'CNRM-CM5'!$F101,'CSIRO-Mk3-6-0'!$F101,'GFDL-ESM2M'!$F101,'GFDL-ESM2G'!$F101,'HadGEM2-ES'!$F101,'HadGEM2-CC'!$F101,inmcm4!$F101,'IPSL-CM5A-LR'!$F101,'IPSL-CM5A-MR'!$F101,'IPSL-MC5B-LR'!$F101,MIROC5!$F101,'MIROC-ESM'!$F101,'MIROC-ESM-CHEM'!$F101,'MRI-CGCM3'!$F101,'NorESM1-M'!$F101)</f>
        <v>28.732533135000001</v>
      </c>
      <c r="AQ102" s="9">
        <f>AVERAGE('bcc-csm-1'!$G101,'bcc-csm1-1-m'!$G101,'BNU-ESM'!$G101,CanESM2!$G101,CCSM4!$G101,'CNRM-CM5'!$G101,'CSIRO-Mk3-6-0'!$G101,'GFDL-ESM2M'!$G101,'GFDL-ESM2G'!$G101,'HadGEM2-ES'!$G101,'HadGEM2-CC'!$G101,inmcm4!$G101,'IPSL-CM5A-LR'!$G101,'IPSL-CM5A-MR'!$G101,'IPSL-MC5B-LR'!$G101,MIROC5!$G101,'MIROC-ESM'!$G101,'MIROC-ESM-CHEM'!$G101,'MRI-CGCM3'!$G101,'NorESM1-M'!$G101)</f>
        <v>174.45406984499999</v>
      </c>
      <c r="AR102" s="57">
        <f t="shared" si="206"/>
        <v>-0.16945616882547046</v>
      </c>
      <c r="AS102" s="54">
        <f t="shared" si="207"/>
        <v>0.56424023851780025</v>
      </c>
      <c r="AT102" s="54">
        <f t="shared" si="208"/>
        <v>6.8776204912332023E-2</v>
      </c>
      <c r="AU102" s="57">
        <f t="shared" si="209"/>
        <v>-0.23065746752540289</v>
      </c>
      <c r="AV102" s="54">
        <f t="shared" si="210"/>
        <v>0.9446992421087832</v>
      </c>
      <c r="AW102" s="58">
        <f t="shared" si="211"/>
        <v>4.5615306233872187E-2</v>
      </c>
    </row>
    <row r="103" spans="1:49" ht="12.5" x14ac:dyDescent="0.25">
      <c r="A103" s="6" t="str">
        <f>IF(AND(B103='bcc-csm-1'!C102, B103='bcc-csm1-1-m'!C102,B103='BNU-ESM'!C102, B103=CanESM2!C102, B103=CCSM4!C102, B103='CNRM-CM5'!C102, B103='CSIRO-Mk3-6-0'!C102, B103='GFDL-ESM2M'!C102, B103='GFDL-ESM2G'!C102, B103='HadGEM2-ES'!C102, B103='HadGEM2-CC'!C102, B103=inmcm4!C102, B103='IPSL-CM5A-LR'!C102, B103='IPSL-CM5A-MR'!C102, B103='IPSL-MC5B-LR'!C102, B103=MIROC5!C102, B103='MIROC-ESM'!C102, B103='MIROC-ESM-CHEM'!C102, B103='MRI-CGCM3'!C102, B103='NorESM1-M'!C102), "Yes", "No")</f>
        <v>Yes</v>
      </c>
      <c r="B103" s="6">
        <v>20197</v>
      </c>
      <c r="C103" s="6" t="s">
        <v>176</v>
      </c>
      <c r="D103" s="7" t="s">
        <v>183</v>
      </c>
      <c r="E103" s="9">
        <f>AVERAGE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-3.2839102565010001</v>
      </c>
      <c r="F103" s="9">
        <f>AVERAGE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13.766814797544999</v>
      </c>
      <c r="G103" s="20">
        <f>AVERAGE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13.672027663114999</v>
      </c>
      <c r="H103" s="9">
        <f>AVERAGE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-4.3564102565700003</v>
      </c>
      <c r="I103" s="9">
        <f>AVERAGE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23.449769687549999</v>
      </c>
      <c r="J103" s="20">
        <f>AVERAGE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19.389022488104999</v>
      </c>
      <c r="K103" s="9">
        <f>MIN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-5.3179487180000002</v>
      </c>
      <c r="L103" s="9">
        <f>MIN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-1.4712814919999999</v>
      </c>
      <c r="M103" s="9">
        <f>MIN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-16.622968409999999</v>
      </c>
      <c r="N103" s="9">
        <f>MIN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-8.2410256410000002</v>
      </c>
      <c r="O103" s="9">
        <f>MIN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1.7652211090000001</v>
      </c>
      <c r="P103" s="9">
        <f>MIN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-23.037684550000002</v>
      </c>
      <c r="Q103" s="9">
        <f>MAX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6.5384615379999997E-2</v>
      </c>
      <c r="R103" s="9">
        <f>MAX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33.031434859999997</v>
      </c>
      <c r="S103" s="9">
        <f>MAX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68.863657559999993</v>
      </c>
      <c r="T103" s="9">
        <f>MAX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-0.96538461539999998</v>
      </c>
      <c r="U103" s="9">
        <f>MAX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59.095111449999997</v>
      </c>
      <c r="V103" s="9">
        <f>MAX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65.368778349999999</v>
      </c>
      <c r="W103" s="9">
        <f>STDEV('bcc-csm-1'!$H102,'bcc-csm1-1-m'!$H102,'BNU-ESM'!$H102,CanESM2!$H102,CCSM4!$H102,'CNRM-CM5'!$H102,'CSIRO-Mk3-6-0'!$H102,'GFDL-ESM2M'!$H102,'GFDL-ESM2G'!$H102,'HadGEM2-ES'!$H102,'HadGEM2-CC'!$H102,inmcm4!$H102,'IPSL-CM5A-LR'!$H102,'IPSL-CM5A-MR'!$H102,'IPSL-MC5B-LR'!$H102,MIROC5!$H102,'MIROC-ESM'!$H102,'MIROC-ESM-CHEM'!$H102,'MRI-CGCM3'!$H102,'NorESM1-M'!$H102)</f>
        <v>1.5065073604976029</v>
      </c>
      <c r="X103" s="9">
        <f>STDEV('bcc-csm-1'!$I102,'bcc-csm1-1-m'!$I102,'BNU-ESM'!$I102,CanESM2!$I102,CCSM4!$I102,'CNRM-CM5'!$I102,'CSIRO-Mk3-6-0'!$I102,'GFDL-ESM2M'!$I102,'GFDL-ESM2G'!$I102,'HadGEM2-ES'!$I102,'HadGEM2-CC'!$I102,inmcm4!$I102,'IPSL-CM5A-LR'!$I102,'IPSL-CM5A-MR'!$I102,'IPSL-MC5B-LR'!$I102,MIROC5!$I102,'MIROC-ESM'!$I102,'MIROC-ESM-CHEM'!$I102,'MRI-CGCM3'!$I102,'NorESM1-M'!$I102)</f>
        <v>10.400013586959419</v>
      </c>
      <c r="Y103" s="9">
        <f>STDEV('bcc-csm-1'!$J102,'bcc-csm1-1-m'!$J102,'BNU-ESM'!$J102,CanESM2!$J102,CCSM4!$J102,'CNRM-CM5'!$J102,'CSIRO-Mk3-6-0'!$J102,'GFDL-ESM2M'!$J102,'GFDL-ESM2G'!$J102,'HadGEM2-ES'!$J102,'HadGEM2-CC'!$J102,inmcm4!$J102,'IPSL-CM5A-LR'!$J102,'IPSL-CM5A-MR'!$J102,'IPSL-MC5B-LR'!$J102,MIROC5!$J102,'MIROC-ESM'!$J102,'MIROC-ESM-CHEM'!$J102,'MRI-CGCM3'!$J102,'NorESM1-M'!$J102)</f>
        <v>20.931343527319392</v>
      </c>
      <c r="Z103" s="9">
        <f>STDEV('bcc-csm-1'!$K102,'bcc-csm1-1-m'!$K102,'BNU-ESM'!$K102,CanESM2!$K102,CCSM4!$K102,'CNRM-CM5'!$K102,'CSIRO-Mk3-6-0'!$K102,'GFDL-ESM2M'!$K102,'GFDL-ESM2G'!$K102,'HadGEM2-ES'!$K102,'HadGEM2-CC'!$K102,inmcm4!$K102,'IPSL-CM5A-LR'!$K102,'IPSL-CM5A-MR'!$K102,'IPSL-MC5B-LR'!$K102,MIROC5!$K102,'MIROC-ESM'!$K102,'MIROC-ESM-CHEM'!$K102,'MRI-CGCM3'!$K102,'NorESM1-M'!$K102)</f>
        <v>1.8555346742890344</v>
      </c>
      <c r="AA103" s="9">
        <f>STDEV('bcc-csm-1'!$L102,'bcc-csm1-1-m'!$L102,'BNU-ESM'!$L102,CanESM2!$L102,CCSM4!$L102,'CNRM-CM5'!$L102,'CSIRO-Mk3-6-0'!$L102,'GFDL-ESM2M'!$L102,'GFDL-ESM2G'!$L102,'HadGEM2-ES'!$L102,'HadGEM2-CC'!$L102,inmcm4!$L102,'IPSL-CM5A-LR'!$L102,'IPSL-CM5A-MR'!$L102,'IPSL-MC5B-LR'!$L102,MIROC5!$L102,'MIROC-ESM'!$L102,'MIROC-ESM-CHEM'!$L102,'MRI-CGCM3'!$L102,'NorESM1-M'!$L102)</f>
        <v>16.023503154957702</v>
      </c>
      <c r="AB103" s="9">
        <f>STDEV('bcc-csm-1'!$M102,'bcc-csm1-1-m'!$M102,'BNU-ESM'!$M102,CanESM2!$M102,CCSM4!$M102,'CNRM-CM5'!$M102,'CSIRO-Mk3-6-0'!$M102,'GFDL-ESM2M'!$M102,'GFDL-ESM2G'!$M102,'HadGEM2-ES'!$M102,'HadGEM2-CC'!$M102,inmcm4!$M102,'IPSL-CM5A-LR'!$M102,'IPSL-CM5A-MR'!$M102,'IPSL-MC5B-LR'!$M102,MIROC5!$M102,'MIROC-ESM'!$M102,'MIROC-ESM-CHEM'!$M102,'MRI-CGCM3'!$M102,'NorESM1-M'!$M102)</f>
        <v>28.388305667627332</v>
      </c>
      <c r="AC103" s="9">
        <f t="shared" ref="AC103:AH103" si="232">E103-(3*W103)</f>
        <v>-7.8034323379938098</v>
      </c>
      <c r="AD103" s="9">
        <f t="shared" si="232"/>
        <v>-17.43322596333326</v>
      </c>
      <c r="AE103" s="9">
        <f t="shared" si="232"/>
        <v>-49.122002918843179</v>
      </c>
      <c r="AF103" s="9">
        <f t="shared" si="232"/>
        <v>-9.9230142794371048</v>
      </c>
      <c r="AG103" s="9">
        <f t="shared" si="232"/>
        <v>-24.620739777323106</v>
      </c>
      <c r="AH103" s="9">
        <f t="shared" si="232"/>
        <v>-65.775894514776994</v>
      </c>
      <c r="AI103" s="9">
        <f t="shared" ref="AI103:AN103" si="233">E103+(3*W103)</f>
        <v>1.2356118249918091</v>
      </c>
      <c r="AJ103" s="9">
        <f t="shared" si="233"/>
        <v>44.966855558423262</v>
      </c>
      <c r="AK103" s="9">
        <f t="shared" si="233"/>
        <v>76.466058245073171</v>
      </c>
      <c r="AL103" s="9">
        <f t="shared" si="233"/>
        <v>1.2101937662971034</v>
      </c>
      <c r="AM103" s="9">
        <f t="shared" si="233"/>
        <v>71.5202791524231</v>
      </c>
      <c r="AN103" s="9">
        <f t="shared" si="233"/>
        <v>104.55393949098699</v>
      </c>
      <c r="AO103" s="60">
        <f>AVERAGE('bcc-csm-1'!$E102,'bcc-csm1-1-m'!$E102,'BNU-ESM'!$E102,CanESM2!$E102,CCSM4!$E102,'CNRM-CM5'!$E102,'CSIRO-Mk3-6-0'!$E102,'GFDL-ESM2M'!$E102,'GFDL-ESM2G'!$E102,'HadGEM2-ES'!$E102,'HadGEM2-CC'!$E102,inmcm4!$E102,'IPSL-CM5A-LR'!$E102,'IPSL-CM5A-MR'!$E102,'IPSL-MC5B-LR'!$E102,MIROC5!$E102,'MIROC-ESM'!$E102,'MIROC-ESM-CHEM'!$E102,'MRI-CGCM3'!$E102,'NorESM1-M'!$E102)</f>
        <v>16.206410256500003</v>
      </c>
      <c r="AP103" s="61">
        <f>AVERAGE('bcc-csm-1'!$F102,'bcc-csm1-1-m'!$F102,'BNU-ESM'!$F102,CanESM2!$F102,CCSM4!$F102,'CNRM-CM5'!$F102,'CSIRO-Mk3-6-0'!$F102,'GFDL-ESM2M'!$F102,'GFDL-ESM2G'!$F102,'HadGEM2-ES'!$F102,'HadGEM2-CC'!$F102,inmcm4!$F102,'IPSL-CM5A-LR'!$F102,'IPSL-CM5A-MR'!$F102,'IPSL-MC5B-LR'!$F102,MIROC5!$F102,'MIROC-ESM'!$F102,'MIROC-ESM-CHEM'!$F102,'MRI-CGCM3'!$F102,'NorESM1-M'!$F102)</f>
        <v>17.321191531000004</v>
      </c>
      <c r="AQ103" s="9">
        <f>AVERAGE('bcc-csm-1'!$G102,'bcc-csm1-1-m'!$G102,'BNU-ESM'!$G102,CanESM2!$G102,CCSM4!$G102,'CNRM-CM5'!$G102,'CSIRO-Mk3-6-0'!$G102,'GFDL-ESM2M'!$G102,'GFDL-ESM2G'!$G102,'HadGEM2-ES'!$G102,'HadGEM2-CC'!$G102,inmcm4!$G102,'IPSL-CM5A-LR'!$G102,'IPSL-CM5A-MR'!$G102,'IPSL-MC5B-LR'!$G102,MIROC5!$G102,'MIROC-ESM'!$G102,'MIROC-ESM-CHEM'!$G102,'MRI-CGCM3'!$G102,'NorESM1-M'!$G102)</f>
        <v>275.5454277</v>
      </c>
      <c r="AR103" s="57">
        <f t="shared" si="206"/>
        <v>-0.2026303298834424</v>
      </c>
      <c r="AS103" s="54">
        <f t="shared" si="207"/>
        <v>0.79479606081985288</v>
      </c>
      <c r="AT103" s="54">
        <f t="shared" si="208"/>
        <v>4.9618053100124078E-2</v>
      </c>
      <c r="AU103" s="57">
        <f t="shared" si="209"/>
        <v>-0.26880784748878911</v>
      </c>
      <c r="AV103" s="54">
        <f t="shared" si="210"/>
        <v>1.353819663363319</v>
      </c>
      <c r="AW103" s="58">
        <f t="shared" si="211"/>
        <v>7.0365974314822569E-2</v>
      </c>
    </row>
    <row r="104" spans="1:49" ht="12.5" x14ac:dyDescent="0.25">
      <c r="A104" s="6"/>
      <c r="B104" s="6">
        <v>20199</v>
      </c>
      <c r="C104" s="6" t="s">
        <v>177</v>
      </c>
      <c r="D104" s="6" t="s">
        <v>183</v>
      </c>
      <c r="E104" s="9">
        <f>AVERAGE('bcc-csm-1'!$H103,'bcc-csm1-1-m'!$H103,'BNU-ESM'!$H103,CanESM2!$H103,CCSM4!$H103,'CNRM-CM5'!$H103,'CSIRO-Mk3-6-0'!$H103,'GFDL-ESM2M'!$H103,'GFDL-ESM2G'!$H103,'HadGEM2-ES'!$H103,'HadGEM2-CC'!$H103,inmcm4!$H103,'IPSL-CM5A-LR'!$H103,'IPSL-CM5A-MR'!$H103,'IPSL-MC5B-LR'!$H103,MIROC5!$H103,'MIROC-ESM'!$H103,'MIROC-ESM-CHEM'!$H103,'MRI-CGCM3'!$H103,'NorESM1-M'!$H103)</f>
        <v>-4.0670512820449991</v>
      </c>
      <c r="F104" s="9">
        <f>AVERAGE('bcc-csm-1'!$I103,'bcc-csm1-1-m'!$I103,'BNU-ESM'!$I103,CanESM2!$I103,CCSM4!$I103,'CNRM-CM5'!$I103,'CSIRO-Mk3-6-0'!$I103,'GFDL-ESM2M'!$I103,'GFDL-ESM2G'!$I103,'HadGEM2-ES'!$I103,'HadGEM2-CC'!$I103,inmcm4!$I103,'IPSL-CM5A-LR'!$I103,'IPSL-CM5A-MR'!$I103,'IPSL-MC5B-LR'!$I103,MIROC5!$I103,'MIROC-ESM'!$I103,'MIROC-ESM-CHEM'!$I103,'MRI-CGCM3'!$I103,'NorESM1-M'!$I103)</f>
        <v>15.078164892179998</v>
      </c>
      <c r="G104" s="20">
        <f>AVERAGE('bcc-csm-1'!$J103,'bcc-csm1-1-m'!$J103,'BNU-ESM'!$J103,CanESM2!$J103,CCSM4!$J103,'CNRM-CM5'!$J103,'CSIRO-Mk3-6-0'!$J103,'GFDL-ESM2M'!$J103,'GFDL-ESM2G'!$J103,'HadGEM2-ES'!$J103,'HadGEM2-CC'!$J103,inmcm4!$J103,'IPSL-CM5A-LR'!$J103,'IPSL-CM5A-MR'!$J103,'IPSL-MC5B-LR'!$J103,MIROC5!$J103,'MIROC-ESM'!$J103,'MIROC-ESM-CHEM'!$J103,'MRI-CGCM3'!$J103,'NorESM1-M'!$J103)</f>
        <v>8.7653859577000013</v>
      </c>
      <c r="H104" s="9">
        <f>AVERAGE('bcc-csm-1'!$K103,'bcc-csm1-1-m'!$K103,'BNU-ESM'!$K103,CanESM2!$K103,CCSM4!$K103,'CNRM-CM5'!$K103,'CSIRO-Mk3-6-0'!$K103,'GFDL-ESM2M'!$K103,'GFDL-ESM2G'!$K103,'HadGEM2-ES'!$K103,'HadGEM2-CC'!$K103,inmcm4!$K103,'IPSL-CM5A-LR'!$K103,'IPSL-CM5A-MR'!$K103,'IPSL-MC5B-LR'!$K103,MIROC5!$K103,'MIROC-ESM'!$K103,'MIROC-ESM-CHEM'!$K103,'MRI-CGCM3'!$K103,'NorESM1-M'!$K103)</f>
        <v>-5.7670512820499997</v>
      </c>
      <c r="I104" s="9">
        <f>AVERAGE('bcc-csm-1'!$L103,'bcc-csm1-1-m'!$L103,'BNU-ESM'!$L103,CanESM2!$L103,CCSM4!$L103,'CNRM-CM5'!$L103,'CSIRO-Mk3-6-0'!$L103,'GFDL-ESM2M'!$L103,'GFDL-ESM2G'!$L103,'HadGEM2-ES'!$L103,'HadGEM2-CC'!$L103,inmcm4!$L103,'IPSL-CM5A-LR'!$L103,'IPSL-CM5A-MR'!$L103,'IPSL-MC5B-LR'!$L103,MIROC5!$L103,'MIROC-ESM'!$L103,'MIROC-ESM-CHEM'!$L103,'MRI-CGCM3'!$L103,'NorESM1-M'!$L103)</f>
        <v>26.104351715350003</v>
      </c>
      <c r="J104" s="20">
        <f>AVERAGE('bcc-csm-1'!$M103,'bcc-csm1-1-m'!$M103,'BNU-ESM'!$M103,CanESM2!$M103,CCSM4!$M103,'CNRM-CM5'!$M103,'CSIRO-Mk3-6-0'!$M103,'GFDL-ESM2M'!$M103,'GFDL-ESM2G'!$M103,'HadGEM2-ES'!$M103,'HadGEM2-CC'!$M103,inmcm4!$M103,'IPSL-CM5A-LR'!$M103,'IPSL-CM5A-MR'!$M103,'IPSL-MC5B-LR'!$M103,MIROC5!$M103,'MIROC-ESM'!$M103,'MIROC-ESM-CHEM'!$M103,'MRI-CGCM3'!$M103,'NorESM1-M'!$M103)</f>
        <v>6.0235490520999999</v>
      </c>
      <c r="K104" s="9">
        <f>MIN('bcc-csm-1'!$H103,'bcc-csm1-1-m'!$H103,'BNU-ESM'!$H103,CanESM2!$H103,CCSM4!$H103,'CNRM-CM5'!$H103,'CSIRO-Mk3-6-0'!$H103,'GFDL-ESM2M'!$H103,'GFDL-ESM2G'!$H103,'HadGEM2-ES'!$H103,'HadGEM2-CC'!$H103,inmcm4!$H103,'IPSL-CM5A-LR'!$H103,'IPSL-CM5A-MR'!$H103,'IPSL-MC5B-LR'!$H103,MIROC5!$H103,'MIROC-ESM'!$H103,'MIROC-ESM-CHEM'!$H103,'MRI-CGCM3'!$H103,'NorESM1-M'!$H103)</f>
        <v>-6.4474358970000001</v>
      </c>
      <c r="L104" s="9">
        <f>MIN('bcc-csm-1'!$I103,'bcc-csm1-1-m'!$I103,'BNU-ESM'!$I103,CanESM2!$I103,CCSM4!$I103,'CNRM-CM5'!$I103,'CSIRO-Mk3-6-0'!$I103,'GFDL-ESM2M'!$I103,'GFDL-ESM2G'!$I103,'HadGEM2-ES'!$I103,'HadGEM2-CC'!$I103,inmcm4!$I103,'IPSL-CM5A-LR'!$I103,'IPSL-CM5A-MR'!$I103,'IPSL-MC5B-LR'!$I103,MIROC5!$I103,'MIROC-ESM'!$I103,'MIROC-ESM-CHEM'!$I103,'MRI-CGCM3'!$I103,'NorESM1-M'!$I103)</f>
        <v>0.6959950936</v>
      </c>
      <c r="M104" s="9">
        <f>MIN('bcc-csm-1'!$J103,'bcc-csm1-1-m'!$J103,'BNU-ESM'!$J103,CanESM2!$J103,CCSM4!$J103,'CNRM-CM5'!$J103,'CSIRO-Mk3-6-0'!$J103,'GFDL-ESM2M'!$J103,'GFDL-ESM2G'!$J103,'HadGEM2-ES'!$J103,'HadGEM2-CC'!$J103,inmcm4!$J103,'IPSL-CM5A-LR'!$J103,'IPSL-CM5A-MR'!$J103,'IPSL-MC5B-LR'!$J103,MIROC5!$J103,'MIROC-ESM'!$J103,'MIROC-ESM-CHEM'!$J103,'MRI-CGCM3'!$J103,'NorESM1-M'!$J103)</f>
        <v>-8.7472407479999994</v>
      </c>
      <c r="N104" s="9">
        <f>MIN('bcc-csm-1'!$K103,'bcc-csm1-1-m'!$K103,'BNU-ESM'!$K103,CanESM2!$K103,CCSM4!$K103,'CNRM-CM5'!$K103,'CSIRO-Mk3-6-0'!$K103,'GFDL-ESM2M'!$K103,'GFDL-ESM2G'!$K103,'HadGEM2-ES'!$K103,'HadGEM2-CC'!$K103,inmcm4!$K103,'IPSL-CM5A-LR'!$K103,'IPSL-CM5A-MR'!$K103,'IPSL-MC5B-LR'!$K103,MIROC5!$K103,'MIROC-ESM'!$K103,'MIROC-ESM-CHEM'!$K103,'MRI-CGCM3'!$K103,'NorESM1-M'!$K103)</f>
        <v>-8.6910256409999995</v>
      </c>
      <c r="O104" s="9">
        <f>MIN('bcc-csm-1'!$L103,'bcc-csm1-1-m'!$L103,'BNU-ESM'!$L103,CanESM2!$L103,CCSM4!$L103,'CNRM-CM5'!$L103,'CSIRO-Mk3-6-0'!$L103,'GFDL-ESM2M'!$L103,'GFDL-ESM2G'!$L103,'HadGEM2-ES'!$L103,'HadGEM2-CC'!$L103,inmcm4!$L103,'IPSL-CM5A-LR'!$L103,'IPSL-CM5A-MR'!$L103,'IPSL-MC5B-LR'!$L103,MIROC5!$L103,'MIROC-ESM'!$L103,'MIROC-ESM-CHEM'!$L103,'MRI-CGCM3'!$L103,'NorESM1-M'!$L103)</f>
        <v>7.8817501779999999</v>
      </c>
      <c r="P104" s="9">
        <f>MIN('bcc-csm-1'!$M103,'bcc-csm1-1-m'!$M103,'BNU-ESM'!$M103,CanESM2!$M103,CCSM4!$M103,'CNRM-CM5'!$M103,'CSIRO-Mk3-6-0'!$M103,'GFDL-ESM2M'!$M103,'GFDL-ESM2G'!$M103,'HadGEM2-ES'!$M103,'HadGEM2-CC'!$M103,inmcm4!$M103,'IPSL-CM5A-LR'!$M103,'IPSL-CM5A-MR'!$M103,'IPSL-MC5B-LR'!$M103,MIROC5!$M103,'MIROC-ESM'!$M103,'MIROC-ESM-CHEM'!$M103,'MRI-CGCM3'!$M103,'NorESM1-M'!$M103)</f>
        <v>-19.263881949999998</v>
      </c>
      <c r="Q104" s="9">
        <f>MAX('bcc-csm-1'!$H103,'bcc-csm1-1-m'!$H103,'BNU-ESM'!$H103,CanESM2!$H103,CCSM4!$H103,'CNRM-CM5'!$H103,'CSIRO-Mk3-6-0'!$H103,'GFDL-ESM2M'!$H103,'GFDL-ESM2G'!$H103,'HadGEM2-ES'!$H103,'HadGEM2-CC'!$H103,inmcm4!$H103,'IPSL-CM5A-LR'!$H103,'IPSL-CM5A-MR'!$H103,'IPSL-MC5B-LR'!$H103,MIROC5!$H103,'MIROC-ESM'!$H103,'MIROC-ESM-CHEM'!$H103,'MRI-CGCM3'!$H103,'NorESM1-M'!$H103)</f>
        <v>-0.3679487179</v>
      </c>
      <c r="R104" s="9">
        <f>MAX('bcc-csm-1'!$I103,'bcc-csm1-1-m'!$I103,'BNU-ESM'!$I103,CanESM2!$I103,CCSM4!$I103,'CNRM-CM5'!$I103,'CSIRO-Mk3-6-0'!$I103,'GFDL-ESM2M'!$I103,'GFDL-ESM2G'!$I103,'HadGEM2-ES'!$I103,'HadGEM2-CC'!$I103,inmcm4!$I103,'IPSL-CM5A-LR'!$I103,'IPSL-CM5A-MR'!$I103,'IPSL-MC5B-LR'!$I103,MIROC5!$I103,'MIROC-ESM'!$I103,'MIROC-ESM-CHEM'!$I103,'MRI-CGCM3'!$I103,'NorESM1-M'!$I103)</f>
        <v>28.21902205</v>
      </c>
      <c r="S104" s="9">
        <f>MAX('bcc-csm-1'!$J103,'bcc-csm1-1-m'!$J103,'BNU-ESM'!$J103,CanESM2!$J103,CCSM4!$J103,'CNRM-CM5'!$J103,'CSIRO-Mk3-6-0'!$J103,'GFDL-ESM2M'!$J103,'GFDL-ESM2G'!$J103,'HadGEM2-ES'!$J103,'HadGEM2-CC'!$J103,inmcm4!$J103,'IPSL-CM5A-LR'!$J103,'IPSL-CM5A-MR'!$J103,'IPSL-MC5B-LR'!$J103,MIROC5!$J103,'MIROC-ESM'!$J103,'MIROC-ESM-CHEM'!$J103,'MRI-CGCM3'!$J103,'NorESM1-M'!$J103)</f>
        <v>27.117999579999999</v>
      </c>
      <c r="T104" s="9">
        <f>MAX('bcc-csm-1'!$K103,'bcc-csm1-1-m'!$K103,'BNU-ESM'!$K103,CanESM2!$K103,CCSM4!$K103,'CNRM-CM5'!$K103,'CSIRO-Mk3-6-0'!$K103,'GFDL-ESM2M'!$K103,'GFDL-ESM2G'!$K103,'HadGEM2-ES'!$K103,'HadGEM2-CC'!$K103,inmcm4!$K103,'IPSL-CM5A-LR'!$K103,'IPSL-CM5A-MR'!$K103,'IPSL-MC5B-LR'!$K103,MIROC5!$K103,'MIROC-ESM'!$K103,'MIROC-ESM-CHEM'!$K103,'MRI-CGCM3'!$K103,'NorESM1-M'!$K103)</f>
        <v>-1.1935897440000001</v>
      </c>
      <c r="U104" s="9">
        <f>MAX('bcc-csm-1'!$L103,'bcc-csm1-1-m'!$L103,'BNU-ESM'!$L103,CanESM2!$L103,CCSM4!$L103,'CNRM-CM5'!$L103,'CSIRO-Mk3-6-0'!$L103,'GFDL-ESM2M'!$L103,'GFDL-ESM2G'!$L103,'HadGEM2-ES'!$L103,'HadGEM2-CC'!$L103,inmcm4!$L103,'IPSL-CM5A-LR'!$L103,'IPSL-CM5A-MR'!$L103,'IPSL-MC5B-LR'!$L103,MIROC5!$L103,'MIROC-ESM'!$L103,'MIROC-ESM-CHEM'!$L103,'MRI-CGCM3'!$L103,'NorESM1-M'!$L103)</f>
        <v>49.92046981</v>
      </c>
      <c r="V104" s="9">
        <f>MAX('bcc-csm-1'!$M103,'bcc-csm1-1-m'!$M103,'BNU-ESM'!$M103,CanESM2!$M103,CCSM4!$M103,'CNRM-CM5'!$M103,'CSIRO-Mk3-6-0'!$M103,'GFDL-ESM2M'!$M103,'GFDL-ESM2G'!$M103,'HadGEM2-ES'!$M103,'HadGEM2-CC'!$M103,inmcm4!$M103,'IPSL-CM5A-LR'!$M103,'IPSL-CM5A-MR'!$M103,'IPSL-MC5B-LR'!$M103,MIROC5!$M103,'MIROC-ESM'!$M103,'MIROC-ESM-CHEM'!$M103,'MRI-CGCM3'!$M103,'NorESM1-M'!$M103)</f>
        <v>34.000848730000001</v>
      </c>
      <c r="W104" s="9">
        <f>STDEV('bcc-csm-1'!$H103,'bcc-csm1-1-m'!$H103,'BNU-ESM'!$H103,CanESM2!$H103,CCSM4!$H103,'CNRM-CM5'!$H103,'CSIRO-Mk3-6-0'!$H103,'GFDL-ESM2M'!$H103,'GFDL-ESM2G'!$H103,'HadGEM2-ES'!$H103,'HadGEM2-CC'!$H103,inmcm4!$H103,'IPSL-CM5A-LR'!$H103,'IPSL-CM5A-MR'!$H103,'IPSL-MC5B-LR'!$H103,MIROC5!$H103,'MIROC-ESM'!$H103,'MIROC-ESM-CHEM'!$H103,'MRI-CGCM3'!$H103,'NorESM1-M'!$H103)</f>
        <v>1.7468959335809482</v>
      </c>
      <c r="X104" s="9">
        <f>STDEV('bcc-csm-1'!$I103,'bcc-csm1-1-m'!$I103,'BNU-ESM'!$I103,CanESM2!$I103,CCSM4!$I103,'CNRM-CM5'!$I103,'CSIRO-Mk3-6-0'!$I103,'GFDL-ESM2M'!$I103,'GFDL-ESM2G'!$I103,'HadGEM2-ES'!$I103,'HadGEM2-CC'!$I103,inmcm4!$I103,'IPSL-CM5A-LR'!$I103,'IPSL-CM5A-MR'!$I103,'IPSL-MC5B-LR'!$I103,MIROC5!$I103,'MIROC-ESM'!$I103,'MIROC-ESM-CHEM'!$I103,'MRI-CGCM3'!$I103,'NorESM1-M'!$I103)</f>
        <v>7.5109793839186088</v>
      </c>
      <c r="Y104" s="9">
        <f>STDEV('bcc-csm-1'!$J103,'bcc-csm1-1-m'!$J103,'BNU-ESM'!$J103,CanESM2!$J103,CCSM4!$J103,'CNRM-CM5'!$J103,'CSIRO-Mk3-6-0'!$J103,'GFDL-ESM2M'!$J103,'GFDL-ESM2G'!$J103,'HadGEM2-ES'!$J103,'HadGEM2-CC'!$J103,inmcm4!$J103,'IPSL-CM5A-LR'!$J103,'IPSL-CM5A-MR'!$J103,'IPSL-MC5B-LR'!$J103,MIROC5!$J103,'MIROC-ESM'!$J103,'MIROC-ESM-CHEM'!$J103,'MRI-CGCM3'!$J103,'NorESM1-M'!$J103)</f>
        <v>7.6000954265676519</v>
      </c>
      <c r="Z104" s="9">
        <f>STDEV('bcc-csm-1'!$K103,'bcc-csm1-1-m'!$K103,'BNU-ESM'!$K103,CanESM2!$K103,CCSM4!$K103,'CNRM-CM5'!$K103,'CSIRO-Mk3-6-0'!$K103,'GFDL-ESM2M'!$K103,'GFDL-ESM2G'!$K103,'HadGEM2-ES'!$K103,'HadGEM2-CC'!$K103,inmcm4!$K103,'IPSL-CM5A-LR'!$K103,'IPSL-CM5A-MR'!$K103,'IPSL-MC5B-LR'!$K103,MIROC5!$K103,'MIROC-ESM'!$K103,'MIROC-ESM-CHEM'!$K103,'MRI-CGCM3'!$K103,'NorESM1-M'!$K103)</f>
        <v>1.9069389038005335</v>
      </c>
      <c r="AA104" s="9">
        <f>STDEV('bcc-csm-1'!$L103,'bcc-csm1-1-m'!$L103,'BNU-ESM'!$L103,CanESM2!$L103,CCSM4!$L103,'CNRM-CM5'!$L103,'CSIRO-Mk3-6-0'!$L103,'GFDL-ESM2M'!$L103,'GFDL-ESM2G'!$L103,'HadGEM2-ES'!$L103,'HadGEM2-CC'!$L103,inmcm4!$L103,'IPSL-CM5A-LR'!$L103,'IPSL-CM5A-MR'!$L103,'IPSL-MC5B-LR'!$L103,MIROC5!$L103,'MIROC-ESM'!$L103,'MIROC-ESM-CHEM'!$L103,'MRI-CGCM3'!$L103,'NorESM1-M'!$L103)</f>
        <v>11.909214659359618</v>
      </c>
      <c r="AB104" s="9">
        <f>STDEV('bcc-csm-1'!$M103,'bcc-csm1-1-m'!$M103,'BNU-ESM'!$M103,CanESM2!$M103,CCSM4!$M103,'CNRM-CM5'!$M103,'CSIRO-Mk3-6-0'!$M103,'GFDL-ESM2M'!$M103,'GFDL-ESM2G'!$M103,'HadGEM2-ES'!$M103,'HadGEM2-CC'!$M103,inmcm4!$M103,'IPSL-CM5A-LR'!$M103,'IPSL-CM5A-MR'!$M103,'IPSL-MC5B-LR'!$M103,MIROC5!$M103,'MIROC-ESM'!$M103,'MIROC-ESM-CHEM'!$M103,'MRI-CGCM3'!$M103,'NorESM1-M'!$M103)</f>
        <v>16.300934878129254</v>
      </c>
      <c r="AC104" s="9">
        <f t="shared" ref="AC104:AC109" si="234">E104-(3*W104)</f>
        <v>-9.3077390827878439</v>
      </c>
      <c r="AD104" s="9">
        <f t="shared" ref="AD104:AD109" si="235">F104-(3*X104)</f>
        <v>-7.4547732595758269</v>
      </c>
      <c r="AE104" s="9">
        <f t="shared" ref="AE104:AE109" si="236">G104-(3*Y104)</f>
        <v>-14.034900322002954</v>
      </c>
      <c r="AF104" s="9">
        <f t="shared" ref="AF104:AF109" si="237">H104-(3*Z104)</f>
        <v>-11.487867993451601</v>
      </c>
      <c r="AG104" s="9">
        <f t="shared" ref="AG104:AG109" si="238">I104-(3*AA104)</f>
        <v>-9.6232922627288495</v>
      </c>
      <c r="AH104" s="9">
        <f t="shared" ref="AH104:AH109" si="239">J104-(3*AB104)</f>
        <v>-42.879255582287762</v>
      </c>
      <c r="AI104" s="9">
        <f t="shared" ref="AI104:AI109" si="240">E104+(3*W104)</f>
        <v>1.1736365186978457</v>
      </c>
      <c r="AJ104" s="9">
        <f t="shared" ref="AJ104:AJ109" si="241">F104+(3*X104)</f>
        <v>37.611103043935827</v>
      </c>
      <c r="AK104" s="9">
        <f t="shared" ref="AK104:AK109" si="242">G104+(3*Y104)</f>
        <v>31.565672237402957</v>
      </c>
      <c r="AL104" s="9">
        <f t="shared" ref="AL104:AL109" si="243">H104+(3*Z104)</f>
        <v>-4.6234570648398865E-2</v>
      </c>
      <c r="AM104" s="9">
        <f t="shared" ref="AM104:AM109" si="244">I104+(3*AA104)</f>
        <v>61.831995693428851</v>
      </c>
      <c r="AN104" s="9">
        <f t="shared" ref="AN104:AN109" si="245">J104+(3*AB104)</f>
        <v>54.926353686487765</v>
      </c>
      <c r="AO104" s="60">
        <f>AVERAGE('bcc-csm-1'!$E103,'bcc-csm1-1-m'!$E103,'BNU-ESM'!$E103,CanESM2!$E103,CCSM4!$E103,'CNRM-CM5'!$E103,'CSIRO-Mk3-6-0'!$E103,'GFDL-ESM2M'!$E103,'GFDL-ESM2G'!$E103,'HadGEM2-ES'!$E103,'HadGEM2-CC'!$E103,inmcm4!$E103,'IPSL-CM5A-LR'!$E103,'IPSL-CM5A-MR'!$E103,'IPSL-MC5B-LR'!$E103,MIROC5!$E103,'MIROC-ESM'!$E103,'MIROC-ESM-CHEM'!$E103,'MRI-CGCM3'!$E103,'NorESM1-M'!$E103)</f>
        <v>28.482051282999997</v>
      </c>
      <c r="AP104" s="61">
        <f>AVERAGE('bcc-csm-1'!$F103,'bcc-csm1-1-m'!$F103,'BNU-ESM'!$F103,CanESM2!$F103,CCSM4!$F103,'CNRM-CM5'!$F103,'CSIRO-Mk3-6-0'!$F103,'GFDL-ESM2M'!$F103,'GFDL-ESM2G'!$F103,'HadGEM2-ES'!$F103,'HadGEM2-CC'!$F103,inmcm4!$F103,'IPSL-CM5A-LR'!$F103,'IPSL-CM5A-MR'!$F103,'IPSL-MC5B-LR'!$F103,MIROC5!$F103,'MIROC-ESM'!$F103,'MIROC-ESM-CHEM'!$F103,'MRI-CGCM3'!$F103,'NorESM1-M'!$F103)</f>
        <v>23.793720645500002</v>
      </c>
      <c r="AQ104" s="9">
        <f>AVERAGE('bcc-csm-1'!$G103,'bcc-csm1-1-m'!$G103,'BNU-ESM'!$G103,CanESM2!$G103,CCSM4!$G103,'CNRM-CM5'!$G103,'CSIRO-Mk3-6-0'!$G103,'GFDL-ESM2M'!$G103,'GFDL-ESM2G'!$G103,'HadGEM2-ES'!$G103,'HadGEM2-CC'!$G103,inmcm4!$G103,'IPSL-CM5A-LR'!$G103,'IPSL-CM5A-MR'!$G103,'IPSL-MC5B-LR'!$G103,MIROC5!$G103,'MIROC-ESM'!$G103,'MIROC-ESM-CHEM'!$G103,'MRI-CGCM3'!$G103,'NorESM1-M'!$G103)</f>
        <v>138.12564641000003</v>
      </c>
      <c r="AR104" s="57">
        <f t="shared" si="206"/>
        <v>-0.14279348217003207</v>
      </c>
      <c r="AS104" s="54">
        <f t="shared" si="207"/>
        <v>0.63370353534984714</v>
      </c>
      <c r="AT104" s="54">
        <f t="shared" si="208"/>
        <v>6.345951085493276E-2</v>
      </c>
      <c r="AU104" s="57">
        <f t="shared" si="209"/>
        <v>-0.20248019444765777</v>
      </c>
      <c r="AV104" s="54">
        <f t="shared" si="210"/>
        <v>1.0971109606721805</v>
      </c>
      <c r="AW104" s="58">
        <f t="shared" si="211"/>
        <v>4.3609200815757462E-2</v>
      </c>
    </row>
    <row r="105" spans="1:49" ht="12.5" x14ac:dyDescent="0.25">
      <c r="A105" s="6"/>
      <c r="B105" s="6">
        <v>20201</v>
      </c>
      <c r="C105" s="6" t="s">
        <v>178</v>
      </c>
      <c r="D105" s="6" t="s">
        <v>183</v>
      </c>
      <c r="E105" s="9">
        <f>AVERAGE('bcc-csm-1'!$H104,'bcc-csm1-1-m'!$H104,'BNU-ESM'!$H104,CanESM2!$H104,CCSM4!$H104,'CNRM-CM5'!$H104,'CSIRO-Mk3-6-0'!$H104,'GFDL-ESM2M'!$H104,'GFDL-ESM2G'!$H104,'HadGEM2-ES'!$H104,'HadGEM2-CC'!$H104,inmcm4!$H104,'IPSL-CM5A-LR'!$H104,'IPSL-CM5A-MR'!$H104,'IPSL-MC5B-LR'!$H104,MIROC5!$H104,'MIROC-ESM'!$H104,'MIROC-ESM-CHEM'!$H104,'MRI-CGCM3'!$H104,'NorESM1-M'!$H104)</f>
        <v>-3.4892307693500002</v>
      </c>
      <c r="F105" s="9">
        <f>AVERAGE('bcc-csm-1'!$I104,'bcc-csm1-1-m'!$I104,'BNU-ESM'!$I104,CanESM2!$I104,CCSM4!$I104,'CNRM-CM5'!$I104,'CSIRO-Mk3-6-0'!$I104,'GFDL-ESM2M'!$I104,'GFDL-ESM2G'!$I104,'HadGEM2-ES'!$I104,'HadGEM2-CC'!$I104,inmcm4!$I104,'IPSL-CM5A-LR'!$I104,'IPSL-CM5A-MR'!$I104,'IPSL-MC5B-LR'!$I104,MIROC5!$I104,'MIROC-ESM'!$I104,'MIROC-ESM-CHEM'!$I104,'MRI-CGCM3'!$I104,'NorESM1-M'!$I104)</f>
        <v>16.059659140204001</v>
      </c>
      <c r="G105" s="20">
        <f>AVERAGE('bcc-csm-1'!$J104,'bcc-csm1-1-m'!$J104,'BNU-ESM'!$J104,CanESM2!$J104,CCSM4!$J104,'CNRM-CM5'!$J104,'CSIRO-Mk3-6-0'!$J104,'GFDL-ESM2M'!$J104,'GFDL-ESM2G'!$J104,'HadGEM2-ES'!$J104,'HadGEM2-CC'!$J104,inmcm4!$J104,'IPSL-CM5A-LR'!$J104,'IPSL-CM5A-MR'!$J104,'IPSL-MC5B-LR'!$J104,MIROC5!$J104,'MIROC-ESM'!$J104,'MIROC-ESM-CHEM'!$J104,'MRI-CGCM3'!$J104,'NorESM1-M'!$J104)</f>
        <v>11.462109931630001</v>
      </c>
      <c r="H105" s="9">
        <f>AVERAGE('bcc-csm-1'!$K104,'bcc-csm1-1-m'!$K104,'BNU-ESM'!$K104,CanESM2!$K104,CCSM4!$K104,'CNRM-CM5'!$K104,'CSIRO-Mk3-6-0'!$K104,'GFDL-ESM2M'!$K104,'GFDL-ESM2G'!$K104,'HadGEM2-ES'!$K104,'HadGEM2-CC'!$K104,inmcm4!$K104,'IPSL-CM5A-LR'!$K104,'IPSL-CM5A-MR'!$K104,'IPSL-MC5B-LR'!$K104,MIROC5!$K104,'MIROC-ESM'!$K104,'MIROC-ESM-CHEM'!$K104,'MRI-CGCM3'!$K104,'NorESM1-M'!$K104)</f>
        <v>-4.6892307693500008</v>
      </c>
      <c r="I105" s="9">
        <f>AVERAGE('bcc-csm-1'!$L104,'bcc-csm1-1-m'!$L104,'BNU-ESM'!$L104,CanESM2!$L104,CCSM4!$L104,'CNRM-CM5'!$L104,'CSIRO-Mk3-6-0'!$L104,'GFDL-ESM2M'!$L104,'GFDL-ESM2G'!$L104,'HadGEM2-ES'!$L104,'HadGEM2-CC'!$L104,inmcm4!$L104,'IPSL-CM5A-LR'!$L104,'IPSL-CM5A-MR'!$L104,'IPSL-MC5B-LR'!$L104,MIROC5!$L104,'MIROC-ESM'!$L104,'MIROC-ESM-CHEM'!$L104,'MRI-CGCM3'!$L104,'NorESM1-M'!$L104)</f>
        <v>26.1939125273</v>
      </c>
      <c r="J105" s="20">
        <f>AVERAGE('bcc-csm-1'!$M104,'bcc-csm1-1-m'!$M104,'BNU-ESM'!$M104,CanESM2!$M104,CCSM4!$M104,'CNRM-CM5'!$M104,'CSIRO-Mk3-6-0'!$M104,'GFDL-ESM2M'!$M104,'GFDL-ESM2G'!$M104,'HadGEM2-ES'!$M104,'HadGEM2-CC'!$M104,inmcm4!$M104,'IPSL-CM5A-LR'!$M104,'IPSL-CM5A-MR'!$M104,'IPSL-MC5B-LR'!$M104,MIROC5!$M104,'MIROC-ESM'!$M104,'MIROC-ESM-CHEM'!$M104,'MRI-CGCM3'!$M104,'NorESM1-M'!$M104)</f>
        <v>17.169679844544998</v>
      </c>
      <c r="K105" s="9">
        <f>MIN('bcc-csm-1'!$H104,'bcc-csm1-1-m'!$H104,'BNU-ESM'!$H104,CanESM2!$H104,CCSM4!$H104,'CNRM-CM5'!$H104,'CSIRO-Mk3-6-0'!$H104,'GFDL-ESM2M'!$H104,'GFDL-ESM2G'!$H104,'HadGEM2-ES'!$H104,'HadGEM2-CC'!$H104,inmcm4!$H104,'IPSL-CM5A-LR'!$H104,'IPSL-CM5A-MR'!$H104,'IPSL-MC5B-LR'!$H104,MIROC5!$H104,'MIROC-ESM'!$H104,'MIROC-ESM-CHEM'!$H104,'MRI-CGCM3'!$H104,'NorESM1-M'!$H104)</f>
        <v>-5.8217948719999999</v>
      </c>
      <c r="L105" s="9">
        <f>MIN('bcc-csm-1'!$I104,'bcc-csm1-1-m'!$I104,'BNU-ESM'!$I104,CanESM2!$I104,CCSM4!$I104,'CNRM-CM5'!$I104,'CSIRO-Mk3-6-0'!$I104,'GFDL-ESM2M'!$I104,'GFDL-ESM2G'!$I104,'HadGEM2-ES'!$I104,'HadGEM2-CC'!$I104,inmcm4!$I104,'IPSL-CM5A-LR'!$I104,'IPSL-CM5A-MR'!$I104,'IPSL-MC5B-LR'!$I104,MIROC5!$I104,'MIROC-ESM'!$I104,'MIROC-ESM-CHEM'!$I104,'MRI-CGCM3'!$I104,'NorESM1-M'!$I104)</f>
        <v>-5.6508692720000003E-2</v>
      </c>
      <c r="M105" s="9">
        <f>MIN('bcc-csm-1'!$J104,'bcc-csm1-1-m'!$J104,'BNU-ESM'!$J104,CanESM2!$J104,CCSM4!$J104,'CNRM-CM5'!$J104,'CSIRO-Mk3-6-0'!$J104,'GFDL-ESM2M'!$J104,'GFDL-ESM2G'!$J104,'HadGEM2-ES'!$J104,'HadGEM2-CC'!$J104,inmcm4!$J104,'IPSL-CM5A-LR'!$J104,'IPSL-CM5A-MR'!$J104,'IPSL-MC5B-LR'!$J104,MIROC5!$J104,'MIROC-ESM'!$J104,'MIROC-ESM-CHEM'!$J104,'MRI-CGCM3'!$J104,'NorESM1-M'!$J104)</f>
        <v>-17.313102610000001</v>
      </c>
      <c r="N105" s="9">
        <f>MIN('bcc-csm-1'!$K104,'bcc-csm1-1-m'!$K104,'BNU-ESM'!$K104,CanESM2!$K104,CCSM4!$K104,'CNRM-CM5'!$K104,'CSIRO-Mk3-6-0'!$K104,'GFDL-ESM2M'!$K104,'GFDL-ESM2G'!$K104,'HadGEM2-ES'!$K104,'HadGEM2-CC'!$K104,inmcm4!$K104,'IPSL-CM5A-LR'!$K104,'IPSL-CM5A-MR'!$K104,'IPSL-MC5B-LR'!$K104,MIROC5!$K104,'MIROC-ESM'!$K104,'MIROC-ESM-CHEM'!$K104,'MRI-CGCM3'!$K104,'NorESM1-M'!$K104)</f>
        <v>-8.4948717949999999</v>
      </c>
      <c r="O105" s="9">
        <f>MIN('bcc-csm-1'!$L104,'bcc-csm1-1-m'!$L104,'BNU-ESM'!$L104,CanESM2!$L104,CCSM4!$L104,'CNRM-CM5'!$L104,'CSIRO-Mk3-6-0'!$L104,'GFDL-ESM2M'!$L104,'GFDL-ESM2G'!$L104,'HadGEM2-ES'!$L104,'HadGEM2-CC'!$L104,inmcm4!$L104,'IPSL-CM5A-LR'!$L104,'IPSL-CM5A-MR'!$L104,'IPSL-MC5B-LR'!$L104,MIROC5!$L104,'MIROC-ESM'!$L104,'MIROC-ESM-CHEM'!$L104,'MRI-CGCM3'!$L104,'NorESM1-M'!$L104)</f>
        <v>2.7161979650000001</v>
      </c>
      <c r="P105" s="9">
        <f>MIN('bcc-csm-1'!$M104,'bcc-csm1-1-m'!$M104,'BNU-ESM'!$M104,CanESM2!$M104,CCSM4!$M104,'CNRM-CM5'!$M104,'CSIRO-Mk3-6-0'!$M104,'GFDL-ESM2M'!$M104,'GFDL-ESM2G'!$M104,'HadGEM2-ES'!$M104,'HadGEM2-CC'!$M104,inmcm4!$M104,'IPSL-CM5A-LR'!$M104,'IPSL-CM5A-MR'!$M104,'IPSL-MC5B-LR'!$M104,MIROC5!$M104,'MIROC-ESM'!$M104,'MIROC-ESM-CHEM'!$M104,'MRI-CGCM3'!$M104,'NorESM1-M'!$M104)</f>
        <v>-27.504038009999999</v>
      </c>
      <c r="Q105" s="9">
        <f>MAX('bcc-csm-1'!$H104,'bcc-csm1-1-m'!$H104,'BNU-ESM'!$H104,CanESM2!$H104,CCSM4!$H104,'CNRM-CM5'!$H104,'CSIRO-Mk3-6-0'!$H104,'GFDL-ESM2M'!$H104,'GFDL-ESM2G'!$H104,'HadGEM2-ES'!$H104,'HadGEM2-CC'!$H104,inmcm4!$H104,'IPSL-CM5A-LR'!$H104,'IPSL-CM5A-MR'!$H104,'IPSL-MC5B-LR'!$H104,MIROC5!$H104,'MIROC-ESM'!$H104,'MIROC-ESM-CHEM'!$H104,'MRI-CGCM3'!$H104,'NorESM1-M'!$H104)</f>
        <v>0.4641025641</v>
      </c>
      <c r="R105" s="9">
        <f>MAX('bcc-csm-1'!$I104,'bcc-csm1-1-m'!$I104,'BNU-ESM'!$I104,CanESM2!$I104,CCSM4!$I104,'CNRM-CM5'!$I104,'CSIRO-Mk3-6-0'!$I104,'GFDL-ESM2M'!$I104,'GFDL-ESM2G'!$I104,'HadGEM2-ES'!$I104,'HadGEM2-CC'!$I104,inmcm4!$I104,'IPSL-CM5A-LR'!$I104,'IPSL-CM5A-MR'!$I104,'IPSL-MC5B-LR'!$I104,MIROC5!$I104,'MIROC-ESM'!$I104,'MIROC-ESM-CHEM'!$I104,'MRI-CGCM3'!$I104,'NorESM1-M'!$I104)</f>
        <v>34.980992520000001</v>
      </c>
      <c r="S105" s="9">
        <f>MAX('bcc-csm-1'!$J104,'bcc-csm1-1-m'!$J104,'BNU-ESM'!$J104,CanESM2!$J104,CCSM4!$J104,'CNRM-CM5'!$J104,'CSIRO-Mk3-6-0'!$J104,'GFDL-ESM2M'!$J104,'GFDL-ESM2G'!$J104,'HadGEM2-ES'!$J104,'HadGEM2-CC'!$J104,inmcm4!$J104,'IPSL-CM5A-LR'!$J104,'IPSL-CM5A-MR'!$J104,'IPSL-MC5B-LR'!$J104,MIROC5!$J104,'MIROC-ESM'!$J104,'MIROC-ESM-CHEM'!$J104,'MRI-CGCM3'!$J104,'NorESM1-M'!$J104)</f>
        <v>51.804381569999997</v>
      </c>
      <c r="T105" s="9">
        <f>MAX('bcc-csm-1'!$K104,'bcc-csm1-1-m'!$K104,'BNU-ESM'!$K104,CanESM2!$K104,CCSM4!$K104,'CNRM-CM5'!$K104,'CSIRO-Mk3-6-0'!$K104,'GFDL-ESM2M'!$K104,'GFDL-ESM2G'!$K104,'HadGEM2-ES'!$K104,'HadGEM2-CC'!$K104,inmcm4!$K104,'IPSL-CM5A-LR'!$K104,'IPSL-CM5A-MR'!$K104,'IPSL-MC5B-LR'!$K104,MIROC5!$K104,'MIROC-ESM'!$K104,'MIROC-ESM-CHEM'!$K104,'MRI-CGCM3'!$K104,'NorESM1-M'!$K104)</f>
        <v>-1.516666667</v>
      </c>
      <c r="U105" s="9">
        <f>MAX('bcc-csm-1'!$L104,'bcc-csm1-1-m'!$L104,'BNU-ESM'!$L104,CanESM2!$L104,CCSM4!$L104,'CNRM-CM5'!$L104,'CSIRO-Mk3-6-0'!$L104,'GFDL-ESM2M'!$L104,'GFDL-ESM2G'!$L104,'HadGEM2-ES'!$L104,'HadGEM2-CC'!$L104,inmcm4!$L104,'IPSL-CM5A-LR'!$L104,'IPSL-CM5A-MR'!$L104,'IPSL-MC5B-LR'!$L104,MIROC5!$L104,'MIROC-ESM'!$L104,'MIROC-ESM-CHEM'!$L104,'MRI-CGCM3'!$L104,'NorESM1-M'!$L104)</f>
        <v>65.233993060000003</v>
      </c>
      <c r="V105" s="9">
        <f>MAX('bcc-csm-1'!$M104,'bcc-csm1-1-m'!$M104,'BNU-ESM'!$M104,CanESM2!$M104,CCSM4!$M104,'CNRM-CM5'!$M104,'CSIRO-Mk3-6-0'!$M104,'GFDL-ESM2M'!$M104,'GFDL-ESM2G'!$M104,'HadGEM2-ES'!$M104,'HadGEM2-CC'!$M104,inmcm4!$M104,'IPSL-CM5A-LR'!$M104,'IPSL-CM5A-MR'!$M104,'IPSL-MC5B-LR'!$M104,MIROC5!$M104,'MIROC-ESM'!$M104,'MIROC-ESM-CHEM'!$M104,'MRI-CGCM3'!$M104,'NorESM1-M'!$M104)</f>
        <v>60.854366800000001</v>
      </c>
      <c r="W105" s="9">
        <f>STDEV('bcc-csm-1'!$H104,'bcc-csm1-1-m'!$H104,'BNU-ESM'!$H104,CanESM2!$H104,CCSM4!$H104,'CNRM-CM5'!$H104,'CSIRO-Mk3-6-0'!$H104,'GFDL-ESM2M'!$H104,'GFDL-ESM2G'!$H104,'HadGEM2-ES'!$H104,'HadGEM2-CC'!$H104,inmcm4!$H104,'IPSL-CM5A-LR'!$H104,'IPSL-CM5A-MR'!$H104,'IPSL-MC5B-LR'!$H104,MIROC5!$H104,'MIROC-ESM'!$H104,'MIROC-ESM-CHEM'!$H104,'MRI-CGCM3'!$H104,'NorESM1-M'!$H104)</f>
        <v>1.7176751348467294</v>
      </c>
      <c r="X105" s="9">
        <f>STDEV('bcc-csm-1'!$I104,'bcc-csm1-1-m'!$I104,'BNU-ESM'!$I104,CanESM2!$I104,CCSM4!$I104,'CNRM-CM5'!$I104,'CSIRO-Mk3-6-0'!$I104,'GFDL-ESM2M'!$I104,'GFDL-ESM2G'!$I104,'HadGEM2-ES'!$I104,'HadGEM2-CC'!$I104,inmcm4!$I104,'IPSL-CM5A-LR'!$I104,'IPSL-CM5A-MR'!$I104,'IPSL-MC5B-LR'!$I104,MIROC5!$I104,'MIROC-ESM'!$I104,'MIROC-ESM-CHEM'!$I104,'MRI-CGCM3'!$I104,'NorESM1-M'!$I104)</f>
        <v>10.712499666072601</v>
      </c>
      <c r="Y105" s="9">
        <f>STDEV('bcc-csm-1'!$J104,'bcc-csm1-1-m'!$J104,'BNU-ESM'!$J104,CanESM2!$J104,CCSM4!$J104,'CNRM-CM5'!$J104,'CSIRO-Mk3-6-0'!$J104,'GFDL-ESM2M'!$J104,'GFDL-ESM2G'!$J104,'HadGEM2-ES'!$J104,'HadGEM2-CC'!$J104,inmcm4!$J104,'IPSL-CM5A-LR'!$J104,'IPSL-CM5A-MR'!$J104,'IPSL-MC5B-LR'!$J104,MIROC5!$J104,'MIROC-ESM'!$J104,'MIROC-ESM-CHEM'!$J104,'MRI-CGCM3'!$J104,'NorESM1-M'!$J104)</f>
        <v>20.475077852363853</v>
      </c>
      <c r="Z105" s="9">
        <f>STDEV('bcc-csm-1'!$K104,'bcc-csm1-1-m'!$K104,'BNU-ESM'!$K104,CanESM2!$K104,CCSM4!$K104,'CNRM-CM5'!$K104,'CSIRO-Mk3-6-0'!$K104,'GFDL-ESM2M'!$K104,'GFDL-ESM2G'!$K104,'HadGEM2-ES'!$K104,'HadGEM2-CC'!$K104,inmcm4!$K104,'IPSL-CM5A-LR'!$K104,'IPSL-CM5A-MR'!$K104,'IPSL-MC5B-LR'!$K104,MIROC5!$K104,'MIROC-ESM'!$K104,'MIROC-ESM-CHEM'!$K104,'MRI-CGCM3'!$K104,'NorESM1-M'!$K104)</f>
        <v>1.9064816747001632</v>
      </c>
      <c r="AA105" s="9">
        <f>STDEV('bcc-csm-1'!$L104,'bcc-csm1-1-m'!$L104,'BNU-ESM'!$L104,CanESM2!$L104,CCSM4!$L104,'CNRM-CM5'!$L104,'CSIRO-Mk3-6-0'!$L104,'GFDL-ESM2M'!$L104,'GFDL-ESM2G'!$L104,'HadGEM2-ES'!$L104,'HadGEM2-CC'!$L104,inmcm4!$L104,'IPSL-CM5A-LR'!$L104,'IPSL-CM5A-MR'!$L104,'IPSL-MC5B-LR'!$L104,MIROC5!$L104,'MIROC-ESM'!$L104,'MIROC-ESM-CHEM'!$L104,'MRI-CGCM3'!$L104,'NorESM1-M'!$L104)</f>
        <v>17.012024489410763</v>
      </c>
      <c r="AB105" s="9">
        <f>STDEV('bcc-csm-1'!$M104,'bcc-csm1-1-m'!$M104,'BNU-ESM'!$M104,CanESM2!$M104,CCSM4!$M104,'CNRM-CM5'!$M104,'CSIRO-Mk3-6-0'!$M104,'GFDL-ESM2M'!$M104,'GFDL-ESM2G'!$M104,'HadGEM2-ES'!$M104,'HadGEM2-CC'!$M104,inmcm4!$M104,'IPSL-CM5A-LR'!$M104,'IPSL-CM5A-MR'!$M104,'IPSL-MC5B-LR'!$M104,MIROC5!$M104,'MIROC-ESM'!$M104,'MIROC-ESM-CHEM'!$M104,'MRI-CGCM3'!$M104,'NorESM1-M'!$M104)</f>
        <v>26.110647962664505</v>
      </c>
      <c r="AC105" s="9">
        <f t="shared" si="234"/>
        <v>-8.6422561738901891</v>
      </c>
      <c r="AD105" s="9">
        <f t="shared" si="235"/>
        <v>-16.0778398580138</v>
      </c>
      <c r="AE105" s="9">
        <f t="shared" si="236"/>
        <v>-49.963123625461556</v>
      </c>
      <c r="AF105" s="9">
        <f t="shared" si="237"/>
        <v>-10.40867579345049</v>
      </c>
      <c r="AG105" s="9">
        <f t="shared" si="238"/>
        <v>-24.842160940932288</v>
      </c>
      <c r="AH105" s="9">
        <f t="shared" si="239"/>
        <v>-61.162264043448516</v>
      </c>
      <c r="AI105" s="9">
        <f t="shared" si="240"/>
        <v>1.6637946351901882</v>
      </c>
      <c r="AJ105" s="9">
        <f t="shared" si="241"/>
        <v>48.197158138421798</v>
      </c>
      <c r="AK105" s="9">
        <f t="shared" si="242"/>
        <v>72.887343488721555</v>
      </c>
      <c r="AL105" s="9">
        <f t="shared" si="243"/>
        <v>1.0302142547504882</v>
      </c>
      <c r="AM105" s="9">
        <f t="shared" si="244"/>
        <v>77.229985995532289</v>
      </c>
      <c r="AN105" s="9">
        <f t="shared" si="245"/>
        <v>95.501623732538519</v>
      </c>
      <c r="AO105" s="60">
        <f>AVERAGE('bcc-csm-1'!$E104,'bcc-csm1-1-m'!$E104,'BNU-ESM'!$E104,CanESM2!$E104,CCSM4!$E104,'CNRM-CM5'!$E104,'CSIRO-Mk3-6-0'!$E104,'GFDL-ESM2M'!$E104,'GFDL-ESM2G'!$E104,'HadGEM2-ES'!$E104,'HadGEM2-CC'!$E104,inmcm4!$E104,'IPSL-CM5A-LR'!$E104,'IPSL-CM5A-MR'!$E104,'IPSL-MC5B-LR'!$E104,MIROC5!$E104,'MIROC-ESM'!$E104,'MIROC-ESM-CHEM'!$E104,'MRI-CGCM3'!$E104,'NorESM1-M'!$E104)</f>
        <v>19.519230769499995</v>
      </c>
      <c r="AP105" s="61">
        <f>AVERAGE('bcc-csm-1'!$F104,'bcc-csm1-1-m'!$F104,'BNU-ESM'!$F104,CanESM2!$F104,CCSM4!$F104,'CNRM-CM5'!$F104,'CSIRO-Mk3-6-0'!$F104,'GFDL-ESM2M'!$F104,'GFDL-ESM2G'!$F104,'HadGEM2-ES'!$F104,'HadGEM2-CC'!$F104,inmcm4!$F104,'IPSL-CM5A-LR'!$F104,'IPSL-CM5A-MR'!$F104,'IPSL-MC5B-LR'!$F104,MIROC5!$F104,'MIROC-ESM'!$F104,'MIROC-ESM-CHEM'!$F104,'MRI-CGCM3'!$F104,'NorESM1-M'!$F104)</f>
        <v>23.385746666499998</v>
      </c>
      <c r="AQ105" s="9">
        <f>AVERAGE('bcc-csm-1'!$G104,'bcc-csm1-1-m'!$G104,'BNU-ESM'!$G104,CanESM2!$G104,CCSM4!$G104,'CNRM-CM5'!$G104,'CSIRO-Mk3-6-0'!$G104,'GFDL-ESM2M'!$G104,'GFDL-ESM2G'!$G104,'HadGEM2-ES'!$G104,'HadGEM2-CC'!$G104,inmcm4!$G104,'IPSL-CM5A-LR'!$G104,'IPSL-CM5A-MR'!$G104,'IPSL-MC5B-LR'!$G104,MIROC5!$G104,'MIROC-ESM'!$G104,'MIROC-ESM-CHEM'!$G104,'MRI-CGCM3'!$G104,'NorESM1-M'!$G104)</f>
        <v>233.50890304500004</v>
      </c>
      <c r="AR105" s="57">
        <f t="shared" si="206"/>
        <v>-0.17875862069329798</v>
      </c>
      <c r="AS105" s="54">
        <f t="shared" si="207"/>
        <v>0.68672851755507158</v>
      </c>
      <c r="AT105" s="54">
        <f t="shared" si="208"/>
        <v>4.9086393632799138E-2</v>
      </c>
      <c r="AU105" s="57">
        <f t="shared" si="209"/>
        <v>-0.24023645320476533</v>
      </c>
      <c r="AV105" s="54">
        <f t="shared" si="210"/>
        <v>1.1200802309563496</v>
      </c>
      <c r="AW105" s="58">
        <f t="shared" si="211"/>
        <v>7.3529015898962061E-2</v>
      </c>
    </row>
    <row r="106" spans="1:49" ht="12.5" x14ac:dyDescent="0.25">
      <c r="A106" s="6"/>
      <c r="B106" s="6">
        <v>20203</v>
      </c>
      <c r="C106" s="6" t="s">
        <v>179</v>
      </c>
      <c r="D106" s="6" t="s">
        <v>183</v>
      </c>
      <c r="E106" s="9">
        <f>AVERAGE('bcc-csm-1'!$H105,'bcc-csm1-1-m'!$H105,'BNU-ESM'!$H105,CanESM2!$H105,CCSM4!$H105,'CNRM-CM5'!$H105,'CSIRO-Mk3-6-0'!$H105,'GFDL-ESM2M'!$H105,'GFDL-ESM2G'!$H105,'HadGEM2-ES'!$H105,'HadGEM2-CC'!$H105,inmcm4!$H105,'IPSL-CM5A-LR'!$H105,'IPSL-CM5A-MR'!$H105,'IPSL-MC5B-LR'!$H105,MIROC5!$H105,'MIROC-ESM'!$H105,'MIROC-ESM-CHEM'!$H105,'MRI-CGCM3'!$H105,'NorESM1-M'!$H105)</f>
        <v>-4.1301282051050006</v>
      </c>
      <c r="F106" s="9">
        <f>AVERAGE('bcc-csm-1'!$I105,'bcc-csm1-1-m'!$I105,'BNU-ESM'!$I105,CanESM2!$I105,CCSM4!$I105,'CNRM-CM5'!$I105,'CSIRO-Mk3-6-0'!$I105,'GFDL-ESM2M'!$I105,'GFDL-ESM2G'!$I105,'HadGEM2-ES'!$I105,'HadGEM2-CC'!$I105,inmcm4!$I105,'IPSL-CM5A-LR'!$I105,'IPSL-CM5A-MR'!$I105,'IPSL-MC5B-LR'!$I105,MIROC5!$I105,'MIROC-ESM'!$I105,'MIROC-ESM-CHEM'!$I105,'MRI-CGCM3'!$I105,'NorESM1-M'!$I105)</f>
        <v>16.55888648745</v>
      </c>
      <c r="G106" s="20">
        <f>AVERAGE('bcc-csm-1'!$J105,'bcc-csm1-1-m'!$J105,'BNU-ESM'!$J105,CanESM2!$J105,CCSM4!$J105,'CNRM-CM5'!$J105,'CSIRO-Mk3-6-0'!$J105,'GFDL-ESM2M'!$J105,'GFDL-ESM2G'!$J105,'HadGEM2-ES'!$J105,'HadGEM2-CC'!$J105,inmcm4!$J105,'IPSL-CM5A-LR'!$J105,'IPSL-CM5A-MR'!$J105,'IPSL-MC5B-LR'!$J105,MIROC5!$J105,'MIROC-ESM'!$J105,'MIROC-ESM-CHEM'!$J105,'MRI-CGCM3'!$J105,'NorESM1-M'!$J105)</f>
        <v>9.455463125749997</v>
      </c>
      <c r="H106" s="9">
        <f>AVERAGE('bcc-csm-1'!$K105,'bcc-csm1-1-m'!$K105,'BNU-ESM'!$K105,CanESM2!$K105,CCSM4!$K105,'CNRM-CM5'!$K105,'CSIRO-Mk3-6-0'!$K105,'GFDL-ESM2M'!$K105,'GFDL-ESM2G'!$K105,'HadGEM2-ES'!$K105,'HadGEM2-CC'!$K105,inmcm4!$K105,'IPSL-CM5A-LR'!$K105,'IPSL-CM5A-MR'!$K105,'IPSL-MC5B-LR'!$K105,MIROC5!$K105,'MIROC-ESM'!$K105,'MIROC-ESM-CHEM'!$K105,'MRI-CGCM3'!$K105,'NorESM1-M'!$K105)</f>
        <v>-5.8826282050999996</v>
      </c>
      <c r="I106" s="9">
        <f>AVERAGE('bcc-csm-1'!$L105,'bcc-csm1-1-m'!$L105,'BNU-ESM'!$L105,CanESM2!$L105,CCSM4!$L105,'CNRM-CM5'!$L105,'CSIRO-Mk3-6-0'!$L105,'GFDL-ESM2M'!$L105,'GFDL-ESM2G'!$L105,'HadGEM2-ES'!$L105,'HadGEM2-CC'!$L105,inmcm4!$L105,'IPSL-CM5A-LR'!$L105,'IPSL-CM5A-MR'!$L105,'IPSL-MC5B-LR'!$L105,MIROC5!$L105,'MIROC-ESM'!$L105,'MIROC-ESM-CHEM'!$L105,'MRI-CGCM3'!$L105,'NorESM1-M'!$L105)</f>
        <v>28.128043096099997</v>
      </c>
      <c r="J106" s="20">
        <f>AVERAGE('bcc-csm-1'!$M105,'bcc-csm1-1-m'!$M105,'BNU-ESM'!$M105,CanESM2!$M105,CCSM4!$M105,'CNRM-CM5'!$M105,'CSIRO-Mk3-6-0'!$M105,'GFDL-ESM2M'!$M105,'GFDL-ESM2G'!$M105,'HadGEM2-ES'!$M105,'HadGEM2-CC'!$M105,inmcm4!$M105,'IPSL-CM5A-LR'!$M105,'IPSL-CM5A-MR'!$M105,'IPSL-MC5B-LR'!$M105,MIROC5!$M105,'MIROC-ESM'!$M105,'MIROC-ESM-CHEM'!$M105,'MRI-CGCM3'!$M105,'NorESM1-M'!$M105)</f>
        <v>5.5937725134999994</v>
      </c>
      <c r="K106" s="9">
        <f>MIN('bcc-csm-1'!$H105,'bcc-csm1-1-m'!$H105,'BNU-ESM'!$H105,CanESM2!$H105,CCSM4!$H105,'CNRM-CM5'!$H105,'CSIRO-Mk3-6-0'!$H105,'GFDL-ESM2M'!$H105,'GFDL-ESM2G'!$H105,'HadGEM2-ES'!$H105,'HadGEM2-CC'!$H105,inmcm4!$H105,'IPSL-CM5A-LR'!$H105,'IPSL-CM5A-MR'!$H105,'IPSL-MC5B-LR'!$H105,MIROC5!$H105,'MIROC-ESM'!$H105,'MIROC-ESM-CHEM'!$H105,'MRI-CGCM3'!$H105,'NorESM1-M'!$H105)</f>
        <v>-7.0410256410000001</v>
      </c>
      <c r="L106" s="9">
        <f>MIN('bcc-csm-1'!$I105,'bcc-csm1-1-m'!$I105,'BNU-ESM'!$I105,CanESM2!$I105,CCSM4!$I105,'CNRM-CM5'!$I105,'CSIRO-Mk3-6-0'!$I105,'GFDL-ESM2M'!$I105,'GFDL-ESM2G'!$I105,'HadGEM2-ES'!$I105,'HadGEM2-CC'!$I105,inmcm4!$I105,'IPSL-CM5A-LR'!$I105,'IPSL-CM5A-MR'!$I105,'IPSL-MC5B-LR'!$I105,MIROC5!$I105,'MIROC-ESM'!$I105,'MIROC-ESM-CHEM'!$I105,'MRI-CGCM3'!$I105,'NorESM1-M'!$I105)</f>
        <v>2.1833936760000001</v>
      </c>
      <c r="M106" s="9">
        <f>MIN('bcc-csm-1'!$J105,'bcc-csm1-1-m'!$J105,'BNU-ESM'!$J105,CanESM2!$J105,CCSM4!$J105,'CNRM-CM5'!$J105,'CSIRO-Mk3-6-0'!$J105,'GFDL-ESM2M'!$J105,'GFDL-ESM2G'!$J105,'HadGEM2-ES'!$J105,'HadGEM2-CC'!$J105,inmcm4!$J105,'IPSL-CM5A-LR'!$J105,'IPSL-CM5A-MR'!$J105,'IPSL-MC5B-LR'!$J105,MIROC5!$J105,'MIROC-ESM'!$J105,'MIROC-ESM-CHEM'!$J105,'MRI-CGCM3'!$J105,'NorESM1-M'!$J105)</f>
        <v>-4.9882483410000003</v>
      </c>
      <c r="N106" s="9">
        <f>MIN('bcc-csm-1'!$K105,'bcc-csm1-1-m'!$K105,'BNU-ESM'!$K105,CanESM2!$K105,CCSM4!$K105,'CNRM-CM5'!$K105,'CSIRO-Mk3-6-0'!$K105,'GFDL-ESM2M'!$K105,'GFDL-ESM2G'!$K105,'HadGEM2-ES'!$K105,'HadGEM2-CC'!$K105,inmcm4!$K105,'IPSL-CM5A-LR'!$K105,'IPSL-CM5A-MR'!$K105,'IPSL-MC5B-LR'!$K105,MIROC5!$K105,'MIROC-ESM'!$K105,'MIROC-ESM-CHEM'!$K105,'MRI-CGCM3'!$K105,'NorESM1-M'!$K105)</f>
        <v>-8.7192307689999993</v>
      </c>
      <c r="O106" s="9">
        <f>MIN('bcc-csm-1'!$L105,'bcc-csm1-1-m'!$L105,'BNU-ESM'!$L105,CanESM2!$L105,CCSM4!$L105,'CNRM-CM5'!$L105,'CSIRO-Mk3-6-0'!$L105,'GFDL-ESM2M'!$L105,'GFDL-ESM2G'!$L105,'HadGEM2-ES'!$L105,'HadGEM2-CC'!$L105,inmcm4!$L105,'IPSL-CM5A-LR'!$L105,'IPSL-CM5A-MR'!$L105,'IPSL-MC5B-LR'!$L105,MIROC5!$L105,'MIROC-ESM'!$L105,'MIROC-ESM-CHEM'!$L105,'MRI-CGCM3'!$L105,'NorESM1-M'!$L105)</f>
        <v>8.0789749220000004</v>
      </c>
      <c r="P106" s="9">
        <f>MIN('bcc-csm-1'!$M105,'bcc-csm1-1-m'!$M105,'BNU-ESM'!$M105,CanESM2!$M105,CCSM4!$M105,'CNRM-CM5'!$M105,'CSIRO-Mk3-6-0'!$M105,'GFDL-ESM2M'!$M105,'GFDL-ESM2G'!$M105,'HadGEM2-ES'!$M105,'HadGEM2-CC'!$M105,inmcm4!$M105,'IPSL-CM5A-LR'!$M105,'IPSL-CM5A-MR'!$M105,'IPSL-MC5B-LR'!$M105,MIROC5!$M105,'MIROC-ESM'!$M105,'MIROC-ESM-CHEM'!$M105,'MRI-CGCM3'!$M105,'NorESM1-M'!$M105)</f>
        <v>-20.960407409999998</v>
      </c>
      <c r="Q106" s="9">
        <f>MAX('bcc-csm-1'!$H105,'bcc-csm1-1-m'!$H105,'BNU-ESM'!$H105,CanESM2!$H105,CCSM4!$H105,'CNRM-CM5'!$H105,'CSIRO-Mk3-6-0'!$H105,'GFDL-ESM2M'!$H105,'GFDL-ESM2G'!$H105,'HadGEM2-ES'!$H105,'HadGEM2-CC'!$H105,inmcm4!$H105,'IPSL-CM5A-LR'!$H105,'IPSL-CM5A-MR'!$H105,'IPSL-MC5B-LR'!$H105,MIROC5!$H105,'MIROC-ESM'!$H105,'MIROC-ESM-CHEM'!$H105,'MRI-CGCM3'!$H105,'NorESM1-M'!$H105)</f>
        <v>-0.28205128210000002</v>
      </c>
      <c r="R106" s="9">
        <f>MAX('bcc-csm-1'!$I105,'bcc-csm1-1-m'!$I105,'BNU-ESM'!$I105,CanESM2!$I105,CCSM4!$I105,'CNRM-CM5'!$I105,'CSIRO-Mk3-6-0'!$I105,'GFDL-ESM2M'!$I105,'GFDL-ESM2G'!$I105,'HadGEM2-ES'!$I105,'HadGEM2-CC'!$I105,inmcm4!$I105,'IPSL-CM5A-LR'!$I105,'IPSL-CM5A-MR'!$I105,'IPSL-MC5B-LR'!$I105,MIROC5!$I105,'MIROC-ESM'!$I105,'MIROC-ESM-CHEM'!$I105,'MRI-CGCM3'!$I105,'NorESM1-M'!$I105)</f>
        <v>27.8959075</v>
      </c>
      <c r="S106" s="9">
        <f>MAX('bcc-csm-1'!$J105,'bcc-csm1-1-m'!$J105,'BNU-ESM'!$J105,CanESM2!$J105,CCSM4!$J105,'CNRM-CM5'!$J105,'CSIRO-Mk3-6-0'!$J105,'GFDL-ESM2M'!$J105,'GFDL-ESM2G'!$J105,'HadGEM2-ES'!$J105,'HadGEM2-CC'!$J105,inmcm4!$J105,'IPSL-CM5A-LR'!$J105,'IPSL-CM5A-MR'!$J105,'IPSL-MC5B-LR'!$J105,MIROC5!$J105,'MIROC-ESM'!$J105,'MIROC-ESM-CHEM'!$J105,'MRI-CGCM3'!$J105,'NorESM1-M'!$J105)</f>
        <v>20.705635610000002</v>
      </c>
      <c r="T106" s="9">
        <f>MAX('bcc-csm-1'!$K105,'bcc-csm1-1-m'!$K105,'BNU-ESM'!$K105,CanESM2!$K105,CCSM4!$K105,'CNRM-CM5'!$K105,'CSIRO-Mk3-6-0'!$K105,'GFDL-ESM2M'!$K105,'GFDL-ESM2G'!$K105,'HadGEM2-ES'!$K105,'HadGEM2-CC'!$K105,inmcm4!$K105,'IPSL-CM5A-LR'!$K105,'IPSL-CM5A-MR'!$K105,'IPSL-MC5B-LR'!$K105,MIROC5!$K105,'MIROC-ESM'!$K105,'MIROC-ESM-CHEM'!$K105,'MRI-CGCM3'!$K105,'NorESM1-M'!$K105)</f>
        <v>-1.625641026</v>
      </c>
      <c r="U106" s="9">
        <f>MAX('bcc-csm-1'!$L105,'bcc-csm1-1-m'!$L105,'BNU-ESM'!$L105,CanESM2!$L105,CCSM4!$L105,'CNRM-CM5'!$L105,'CSIRO-Mk3-6-0'!$L105,'GFDL-ESM2M'!$L105,'GFDL-ESM2G'!$L105,'HadGEM2-ES'!$L105,'HadGEM2-CC'!$L105,inmcm4!$L105,'IPSL-CM5A-LR'!$L105,'IPSL-CM5A-MR'!$L105,'IPSL-MC5B-LR'!$L105,MIROC5!$L105,'MIROC-ESM'!$L105,'MIROC-ESM-CHEM'!$L105,'MRI-CGCM3'!$L105,'NorESM1-M'!$L105)</f>
        <v>53.947310950000002</v>
      </c>
      <c r="V106" s="9">
        <f>MAX('bcc-csm-1'!$M105,'bcc-csm1-1-m'!$M105,'BNU-ESM'!$M105,CanESM2!$M105,CCSM4!$M105,'CNRM-CM5'!$M105,'CSIRO-Mk3-6-0'!$M105,'GFDL-ESM2M'!$M105,'GFDL-ESM2G'!$M105,'HadGEM2-ES'!$M105,'HadGEM2-CC'!$M105,inmcm4!$M105,'IPSL-CM5A-LR'!$M105,'IPSL-CM5A-MR'!$M105,'IPSL-MC5B-LR'!$M105,MIROC5!$M105,'MIROC-ESM'!$M105,'MIROC-ESM-CHEM'!$M105,'MRI-CGCM3'!$M105,'NorESM1-M'!$M105)</f>
        <v>33.639889050000001</v>
      </c>
      <c r="W106" s="9">
        <f>STDEV('bcc-csm-1'!$H105,'bcc-csm1-1-m'!$H105,'BNU-ESM'!$H105,CanESM2!$H105,CCSM4!$H105,'CNRM-CM5'!$H105,'CSIRO-Mk3-6-0'!$H105,'GFDL-ESM2M'!$H105,'GFDL-ESM2G'!$H105,'HadGEM2-ES'!$H105,'HadGEM2-CC'!$H105,inmcm4!$H105,'IPSL-CM5A-LR'!$H105,'IPSL-CM5A-MR'!$H105,'IPSL-MC5B-LR'!$H105,MIROC5!$H105,'MIROC-ESM'!$H105,'MIROC-ESM-CHEM'!$H105,'MRI-CGCM3'!$H105,'NorESM1-M'!$H105)</f>
        <v>1.7431019848152798</v>
      </c>
      <c r="X106" s="9">
        <f>STDEV('bcc-csm-1'!$I105,'bcc-csm1-1-m'!$I105,'BNU-ESM'!$I105,CanESM2!$I105,CCSM4!$I105,'CNRM-CM5'!$I105,'CSIRO-Mk3-6-0'!$I105,'GFDL-ESM2M'!$I105,'GFDL-ESM2G'!$I105,'HadGEM2-ES'!$I105,'HadGEM2-CC'!$I105,inmcm4!$I105,'IPSL-CM5A-LR'!$I105,'IPSL-CM5A-MR'!$I105,'IPSL-MC5B-LR'!$I105,MIROC5!$I105,'MIROC-ESM'!$I105,'MIROC-ESM-CHEM'!$I105,'MRI-CGCM3'!$I105,'NorESM1-M'!$I105)</f>
        <v>7.81230242601608</v>
      </c>
      <c r="Y106" s="9">
        <f>STDEV('bcc-csm-1'!$J105,'bcc-csm1-1-m'!$J105,'BNU-ESM'!$J105,CanESM2!$J105,CCSM4!$J105,'CNRM-CM5'!$J105,'CSIRO-Mk3-6-0'!$J105,'GFDL-ESM2M'!$J105,'GFDL-ESM2G'!$J105,'HadGEM2-ES'!$J105,'HadGEM2-CC'!$J105,inmcm4!$J105,'IPSL-CM5A-LR'!$J105,'IPSL-CM5A-MR'!$J105,'IPSL-MC5B-LR'!$J105,MIROC5!$J105,'MIROC-ESM'!$J105,'MIROC-ESM-CHEM'!$J105,'MRI-CGCM3'!$J105,'NorESM1-M'!$J105)</f>
        <v>6.889208769970141</v>
      </c>
      <c r="Z106" s="9">
        <f>STDEV('bcc-csm-1'!$K105,'bcc-csm1-1-m'!$K105,'BNU-ESM'!$K105,CanESM2!$K105,CCSM4!$K105,'CNRM-CM5'!$K105,'CSIRO-Mk3-6-0'!$K105,'GFDL-ESM2M'!$K105,'GFDL-ESM2G'!$K105,'HadGEM2-ES'!$K105,'HadGEM2-CC'!$K105,inmcm4!$K105,'IPSL-CM5A-LR'!$K105,'IPSL-CM5A-MR'!$K105,'IPSL-MC5B-LR'!$K105,MIROC5!$K105,'MIROC-ESM'!$K105,'MIROC-ESM-CHEM'!$K105,'MRI-CGCM3'!$K105,'NorESM1-M'!$K105)</f>
        <v>1.9741473095015531</v>
      </c>
      <c r="AA106" s="9">
        <f>STDEV('bcc-csm-1'!$L105,'bcc-csm1-1-m'!$L105,'BNU-ESM'!$L105,CanESM2!$L105,CCSM4!$L105,'CNRM-CM5'!$L105,'CSIRO-Mk3-6-0'!$L105,'GFDL-ESM2M'!$L105,'GFDL-ESM2G'!$L105,'HadGEM2-ES'!$L105,'HadGEM2-CC'!$L105,inmcm4!$L105,'IPSL-CM5A-LR'!$L105,'IPSL-CM5A-MR'!$L105,'IPSL-MC5B-LR'!$L105,MIROC5!$L105,'MIROC-ESM'!$L105,'MIROC-ESM-CHEM'!$L105,'MRI-CGCM3'!$L105,'NorESM1-M'!$L105)</f>
        <v>13.006622165683606</v>
      </c>
      <c r="AB106" s="9">
        <f>STDEV('bcc-csm-1'!$M105,'bcc-csm1-1-m'!$M105,'BNU-ESM'!$M105,CanESM2!$M105,CCSM4!$M105,'CNRM-CM5'!$M105,'CSIRO-Mk3-6-0'!$M105,'GFDL-ESM2M'!$M105,'GFDL-ESM2G'!$M105,'HadGEM2-ES'!$M105,'HadGEM2-CC'!$M105,inmcm4!$M105,'IPSL-CM5A-LR'!$M105,'IPSL-CM5A-MR'!$M105,'IPSL-MC5B-LR'!$M105,MIROC5!$M105,'MIROC-ESM'!$M105,'MIROC-ESM-CHEM'!$M105,'MRI-CGCM3'!$M105,'NorESM1-M'!$M105)</f>
        <v>16.778428451093685</v>
      </c>
      <c r="AC106" s="9">
        <f t="shared" si="234"/>
        <v>-9.3594341595508403</v>
      </c>
      <c r="AD106" s="9">
        <f t="shared" si="235"/>
        <v>-6.8780207905982387</v>
      </c>
      <c r="AE106" s="9">
        <f t="shared" si="236"/>
        <v>-11.212163184160428</v>
      </c>
      <c r="AF106" s="9">
        <f t="shared" si="237"/>
        <v>-11.805070133604659</v>
      </c>
      <c r="AG106" s="9">
        <f t="shared" si="238"/>
        <v>-10.891823400950816</v>
      </c>
      <c r="AH106" s="9">
        <f t="shared" si="239"/>
        <v>-44.741512839781052</v>
      </c>
      <c r="AI106" s="9">
        <f t="shared" si="240"/>
        <v>1.0991777493408392</v>
      </c>
      <c r="AJ106" s="9">
        <f t="shared" si="241"/>
        <v>39.995793765498235</v>
      </c>
      <c r="AK106" s="9">
        <f t="shared" si="242"/>
        <v>30.123089435660422</v>
      </c>
      <c r="AL106" s="9">
        <f t="shared" si="243"/>
        <v>3.9813723404659385E-2</v>
      </c>
      <c r="AM106" s="9">
        <f t="shared" si="244"/>
        <v>67.147909593150814</v>
      </c>
      <c r="AN106" s="9">
        <f t="shared" si="245"/>
        <v>55.929057866781051</v>
      </c>
      <c r="AO106" s="60">
        <f>AVERAGE('bcc-csm-1'!$E105,'bcc-csm1-1-m'!$E105,'BNU-ESM'!$E105,CanESM2!$E105,CCSM4!$E105,'CNRM-CM5'!$E105,'CSIRO-Mk3-6-0'!$E105,'GFDL-ESM2M'!$E105,'GFDL-ESM2G'!$E105,'HadGEM2-ES'!$E105,'HadGEM2-CC'!$E105,inmcm4!$E105,'IPSL-CM5A-LR'!$E105,'IPSL-CM5A-MR'!$E105,'IPSL-MC5B-LR'!$E105,MIROC5!$E105,'MIROC-ESM'!$E105,'MIROC-ESM-CHEM'!$E105,'MRI-CGCM3'!$E105,'NorESM1-M'!$E105)</f>
        <v>28.7551282055</v>
      </c>
      <c r="AP106" s="61">
        <f>AVERAGE('bcc-csm-1'!$F105,'bcc-csm1-1-m'!$F105,'BNU-ESM'!$F105,CanESM2!$F105,CCSM4!$F105,'CNRM-CM5'!$F105,'CSIRO-Mk3-6-0'!$F105,'GFDL-ESM2M'!$F105,'GFDL-ESM2G'!$F105,'HadGEM2-ES'!$F105,'HadGEM2-CC'!$F105,inmcm4!$F105,'IPSL-CM5A-LR'!$F105,'IPSL-CM5A-MR'!$F105,'IPSL-MC5B-LR'!$F105,MIROC5!$F105,'MIROC-ESM'!$F105,'MIROC-ESM-CHEM'!$F105,'MRI-CGCM3'!$F105,'NorESM1-M'!$F105)</f>
        <v>27.87197695599999</v>
      </c>
      <c r="AQ106" s="9">
        <f>AVERAGE('bcc-csm-1'!$G105,'bcc-csm1-1-m'!$G105,'BNU-ESM'!$G105,CanESM2!$G105,CCSM4!$G105,'CNRM-CM5'!$G105,'CSIRO-Mk3-6-0'!$G105,'GFDL-ESM2M'!$G105,'GFDL-ESM2G'!$G105,'HadGEM2-ES'!$G105,'HadGEM2-CC'!$G105,inmcm4!$G105,'IPSL-CM5A-LR'!$G105,'IPSL-CM5A-MR'!$G105,'IPSL-MC5B-LR'!$G105,MIROC5!$G105,'MIROC-ESM'!$G105,'MIROC-ESM-CHEM'!$G105,'MRI-CGCM3'!$G105,'NorESM1-M'!$G105)</f>
        <v>136.423770615</v>
      </c>
      <c r="AR106" s="57">
        <f t="shared" si="206"/>
        <v>-0.14363101341746165</v>
      </c>
      <c r="AS106" s="54">
        <f t="shared" si="207"/>
        <v>0.5941052015646624</v>
      </c>
      <c r="AT106" s="54">
        <f t="shared" si="208"/>
        <v>6.9309498506929218E-2</v>
      </c>
      <c r="AU106" s="57">
        <f t="shared" si="209"/>
        <v>-0.20457666413654965</v>
      </c>
      <c r="AV106" s="54">
        <f t="shared" si="210"/>
        <v>1.0091872255959542</v>
      </c>
      <c r="AW106" s="58">
        <f t="shared" si="211"/>
        <v>4.100291678116802E-2</v>
      </c>
    </row>
    <row r="107" spans="1:49" ht="12.5" x14ac:dyDescent="0.25">
      <c r="A107" s="6"/>
      <c r="B107" s="6">
        <v>20205</v>
      </c>
      <c r="C107" s="6" t="s">
        <v>180</v>
      </c>
      <c r="D107" s="6" t="s">
        <v>183</v>
      </c>
      <c r="E107" s="9">
        <f>AVERAGE('bcc-csm-1'!$H106,'bcc-csm1-1-m'!$H106,'BNU-ESM'!$H106,CanESM2!$H106,CCSM4!$H106,'CNRM-CM5'!$H106,'CSIRO-Mk3-6-0'!$H106,'GFDL-ESM2M'!$H106,'GFDL-ESM2G'!$H106,'HadGEM2-ES'!$H106,'HadGEM2-CC'!$H106,inmcm4!$H106,'IPSL-CM5A-LR'!$H106,'IPSL-CM5A-MR'!$H106,'IPSL-MC5B-LR'!$H106,MIROC5!$H106,'MIROC-ESM'!$H106,'MIROC-ESM-CHEM'!$H106,'MRI-CGCM3'!$H106,'NorESM1-M'!$H106)</f>
        <v>-2.9623717947100006</v>
      </c>
      <c r="F107" s="9">
        <f>AVERAGE('bcc-csm-1'!$I106,'bcc-csm1-1-m'!$I106,'BNU-ESM'!$I106,CanESM2!$I106,CCSM4!$I106,'CNRM-CM5'!$I106,'CSIRO-Mk3-6-0'!$I106,'GFDL-ESM2M'!$I106,'GFDL-ESM2G'!$I106,'HadGEM2-ES'!$I106,'HadGEM2-CC'!$I106,inmcm4!$I106,'IPSL-CM5A-LR'!$I106,'IPSL-CM5A-MR'!$I106,'IPSL-MC5B-LR'!$I106,MIROC5!$I106,'MIROC-ESM'!$I106,'MIROC-ESM-CHEM'!$I106,'MRI-CGCM3'!$I106,'NorESM1-M'!$I106)</f>
        <v>15.501712748939999</v>
      </c>
      <c r="G107" s="20">
        <f>AVERAGE('bcc-csm-1'!$J106,'bcc-csm1-1-m'!$J106,'BNU-ESM'!$J106,CanESM2!$J106,CCSM4!$J106,'CNRM-CM5'!$J106,'CSIRO-Mk3-6-0'!$J106,'GFDL-ESM2M'!$J106,'GFDL-ESM2G'!$J106,'HadGEM2-ES'!$J106,'HadGEM2-CC'!$J106,inmcm4!$J106,'IPSL-CM5A-LR'!$J106,'IPSL-CM5A-MR'!$J106,'IPSL-MC5B-LR'!$J106,MIROC5!$J106,'MIROC-ESM'!$J106,'MIROC-ESM-CHEM'!$J106,'MRI-CGCM3'!$J106,'NorESM1-M'!$J106)</f>
        <v>9.6093674582600013</v>
      </c>
      <c r="H107" s="9">
        <f>AVERAGE('bcc-csm-1'!$K106,'bcc-csm1-1-m'!$K106,'BNU-ESM'!$K106,CanESM2!$K106,CCSM4!$K106,'CNRM-CM5'!$K106,'CSIRO-Mk3-6-0'!$K106,'GFDL-ESM2M'!$K106,'GFDL-ESM2G'!$K106,'HadGEM2-ES'!$K106,'HadGEM2-CC'!$K106,inmcm4!$K106,'IPSL-CM5A-LR'!$K106,'IPSL-CM5A-MR'!$K106,'IPSL-MC5B-LR'!$K106,MIROC5!$K106,'MIROC-ESM'!$K106,'MIROC-ESM-CHEM'!$K106,'MRI-CGCM3'!$K106,'NorESM1-M'!$K106)</f>
        <v>-3.8273717946900008</v>
      </c>
      <c r="I107" s="9">
        <f>AVERAGE('bcc-csm-1'!$L106,'bcc-csm1-1-m'!$L106,'BNU-ESM'!$L106,CanESM2!$L106,CCSM4!$L106,'CNRM-CM5'!$L106,'CSIRO-Mk3-6-0'!$L106,'GFDL-ESM2M'!$L106,'GFDL-ESM2G'!$L106,'HadGEM2-ES'!$L106,'HadGEM2-CC'!$L106,inmcm4!$L106,'IPSL-CM5A-LR'!$L106,'IPSL-CM5A-MR'!$L106,'IPSL-MC5B-LR'!$L106,MIROC5!$L106,'MIROC-ESM'!$L106,'MIROC-ESM-CHEM'!$L106,'MRI-CGCM3'!$L106,'NorESM1-M'!$L106)</f>
        <v>26.889954486900002</v>
      </c>
      <c r="J107" s="20">
        <f>AVERAGE('bcc-csm-1'!$M106,'bcc-csm1-1-m'!$M106,'BNU-ESM'!$M106,CanESM2!$M106,CCSM4!$M106,'CNRM-CM5'!$M106,'CSIRO-Mk3-6-0'!$M106,'GFDL-ESM2M'!$M106,'GFDL-ESM2G'!$M106,'HadGEM2-ES'!$M106,'HadGEM2-CC'!$M106,inmcm4!$M106,'IPSL-CM5A-LR'!$M106,'IPSL-CM5A-MR'!$M106,'IPSL-MC5B-LR'!$M106,MIROC5!$M106,'MIROC-ESM'!$M106,'MIROC-ESM-CHEM'!$M106,'MRI-CGCM3'!$M106,'NorESM1-M'!$M106)</f>
        <v>18.3361806158</v>
      </c>
      <c r="K107" s="9">
        <f>MIN('bcc-csm-1'!$H106,'bcc-csm1-1-m'!$H106,'BNU-ESM'!$H106,CanESM2!$H106,CCSM4!$H106,'CNRM-CM5'!$H106,'CSIRO-Mk3-6-0'!$H106,'GFDL-ESM2M'!$H106,'GFDL-ESM2G'!$H106,'HadGEM2-ES'!$H106,'HadGEM2-CC'!$H106,inmcm4!$H106,'IPSL-CM5A-LR'!$H106,'IPSL-CM5A-MR'!$H106,'IPSL-MC5B-LR'!$H106,MIROC5!$H106,'MIROC-ESM'!$H106,'MIROC-ESM-CHEM'!$H106,'MRI-CGCM3'!$H106,'NorESM1-M'!$H106)</f>
        <v>-4.9641025640000001</v>
      </c>
      <c r="L107" s="9">
        <f>MIN('bcc-csm-1'!$I106,'bcc-csm1-1-m'!$I106,'BNU-ESM'!$I106,CanESM2!$I106,CCSM4!$I106,'CNRM-CM5'!$I106,'CSIRO-Mk3-6-0'!$I106,'GFDL-ESM2M'!$I106,'GFDL-ESM2G'!$I106,'HadGEM2-ES'!$I106,'HadGEM2-CC'!$I106,inmcm4!$I106,'IPSL-CM5A-LR'!$I106,'IPSL-CM5A-MR'!$I106,'IPSL-MC5B-LR'!$I106,MIROC5!$I106,'MIROC-ESM'!$I106,'MIROC-ESM-CHEM'!$I106,'MRI-CGCM3'!$I106,'NorESM1-M'!$I106)</f>
        <v>-0.25218000410000002</v>
      </c>
      <c r="M107" s="9">
        <f>MIN('bcc-csm-1'!$J106,'bcc-csm1-1-m'!$J106,'BNU-ESM'!$J106,CanESM2!$J106,CCSM4!$J106,'CNRM-CM5'!$J106,'CSIRO-Mk3-6-0'!$J106,'GFDL-ESM2M'!$J106,'GFDL-ESM2G'!$J106,'HadGEM2-ES'!$J106,'HadGEM2-CC'!$J106,inmcm4!$J106,'IPSL-CM5A-LR'!$J106,'IPSL-CM5A-MR'!$J106,'IPSL-MC5B-LR'!$J106,MIROC5!$J106,'MIROC-ESM'!$J106,'MIROC-ESM-CHEM'!$J106,'MRI-CGCM3'!$J106,'NorESM1-M'!$J106)</f>
        <v>-17.011044569999999</v>
      </c>
      <c r="N107" s="9">
        <f>MIN('bcc-csm-1'!$K106,'bcc-csm1-1-m'!$K106,'BNU-ESM'!$K106,CanESM2!$K106,CCSM4!$K106,'CNRM-CM5'!$K106,'CSIRO-Mk3-6-0'!$K106,'GFDL-ESM2M'!$K106,'GFDL-ESM2G'!$K106,'HadGEM2-ES'!$K106,'HadGEM2-CC'!$K106,inmcm4!$K106,'IPSL-CM5A-LR'!$K106,'IPSL-CM5A-MR'!$K106,'IPSL-MC5B-LR'!$K106,MIROC5!$K106,'MIROC-ESM'!$K106,'MIROC-ESM-CHEM'!$K106,'MRI-CGCM3'!$K106,'NorESM1-M'!$K106)</f>
        <v>-7.2141025640000001</v>
      </c>
      <c r="O107" s="9">
        <f>MIN('bcc-csm-1'!$L106,'bcc-csm1-1-m'!$L106,'BNU-ESM'!$L106,CanESM2!$L106,CCSM4!$L106,'CNRM-CM5'!$L106,'CSIRO-Mk3-6-0'!$L106,'GFDL-ESM2M'!$L106,'GFDL-ESM2G'!$L106,'HadGEM2-ES'!$L106,'HadGEM2-CC'!$L106,inmcm4!$L106,'IPSL-CM5A-LR'!$L106,'IPSL-CM5A-MR'!$L106,'IPSL-MC5B-LR'!$L106,MIROC5!$L106,'MIROC-ESM'!$L106,'MIROC-ESM-CHEM'!$L106,'MRI-CGCM3'!$L106,'NorESM1-M'!$L106)</f>
        <v>3.7679047510000001</v>
      </c>
      <c r="P107" s="9">
        <f>MIN('bcc-csm-1'!$M106,'bcc-csm1-1-m'!$M106,'BNU-ESM'!$M106,CanESM2!$M106,CCSM4!$M106,'CNRM-CM5'!$M106,'CSIRO-Mk3-6-0'!$M106,'GFDL-ESM2M'!$M106,'GFDL-ESM2G'!$M106,'HadGEM2-ES'!$M106,'HadGEM2-CC'!$M106,inmcm4!$M106,'IPSL-CM5A-LR'!$M106,'IPSL-CM5A-MR'!$M106,'IPSL-MC5B-LR'!$M106,MIROC5!$M106,'MIROC-ESM'!$M106,'MIROC-ESM-CHEM'!$M106,'MRI-CGCM3'!$M106,'NorESM1-M'!$M106)</f>
        <v>-39.23824527</v>
      </c>
      <c r="Q107" s="9">
        <f>MAX('bcc-csm-1'!$H106,'bcc-csm1-1-m'!$H106,'BNU-ESM'!$H106,CanESM2!$H106,CCSM4!$H106,'CNRM-CM5'!$H106,'CSIRO-Mk3-6-0'!$H106,'GFDL-ESM2M'!$H106,'GFDL-ESM2G'!$H106,'HadGEM2-ES'!$H106,'HadGEM2-CC'!$H106,inmcm4!$H106,'IPSL-CM5A-LR'!$H106,'IPSL-CM5A-MR'!$H106,'IPSL-MC5B-LR'!$H106,MIROC5!$H106,'MIROC-ESM'!$H106,'MIROC-ESM-CHEM'!$H106,'MRI-CGCM3'!$H106,'NorESM1-M'!$H106)</f>
        <v>-0.66923076920000002</v>
      </c>
      <c r="R107" s="9">
        <f>MAX('bcc-csm-1'!$I106,'bcc-csm1-1-m'!$I106,'BNU-ESM'!$I106,CanESM2!$I106,CCSM4!$I106,'CNRM-CM5'!$I106,'CSIRO-Mk3-6-0'!$I106,'GFDL-ESM2M'!$I106,'GFDL-ESM2G'!$I106,'HadGEM2-ES'!$I106,'HadGEM2-CC'!$I106,inmcm4!$I106,'IPSL-CM5A-LR'!$I106,'IPSL-CM5A-MR'!$I106,'IPSL-MC5B-LR'!$I106,MIROC5!$I106,'MIROC-ESM'!$I106,'MIROC-ESM-CHEM'!$I106,'MRI-CGCM3'!$I106,'NorESM1-M'!$I106)</f>
        <v>36.089496060000002</v>
      </c>
      <c r="S107" s="9">
        <f>MAX('bcc-csm-1'!$J106,'bcc-csm1-1-m'!$J106,'BNU-ESM'!$J106,CanESM2!$J106,CCSM4!$J106,'CNRM-CM5'!$J106,'CSIRO-Mk3-6-0'!$J106,'GFDL-ESM2M'!$J106,'GFDL-ESM2G'!$J106,'HadGEM2-ES'!$J106,'HadGEM2-CC'!$J106,inmcm4!$J106,'IPSL-CM5A-LR'!$J106,'IPSL-CM5A-MR'!$J106,'IPSL-MC5B-LR'!$J106,MIROC5!$J106,'MIROC-ESM'!$J106,'MIROC-ESM-CHEM'!$J106,'MRI-CGCM3'!$J106,'NorESM1-M'!$J106)</f>
        <v>52.677922180000003</v>
      </c>
      <c r="T107" s="9">
        <f>MAX('bcc-csm-1'!$K106,'bcc-csm1-1-m'!$K106,'BNU-ESM'!$K106,CanESM2!$K106,CCSM4!$K106,'CNRM-CM5'!$K106,'CSIRO-Mk3-6-0'!$K106,'GFDL-ESM2M'!$K106,'GFDL-ESM2G'!$K106,'HadGEM2-ES'!$K106,'HadGEM2-CC'!$K106,inmcm4!$K106,'IPSL-CM5A-LR'!$K106,'IPSL-CM5A-MR'!$K106,'IPSL-MC5B-LR'!$K106,MIROC5!$K106,'MIROC-ESM'!$K106,'MIROC-ESM-CHEM'!$K106,'MRI-CGCM3'!$K106,'NorESM1-M'!$K106)</f>
        <v>-0.87179487180000004</v>
      </c>
      <c r="U107" s="9">
        <f>MAX('bcc-csm-1'!$L106,'bcc-csm1-1-m'!$L106,'BNU-ESM'!$L106,CanESM2!$L106,CCSM4!$L106,'CNRM-CM5'!$L106,'CSIRO-Mk3-6-0'!$L106,'GFDL-ESM2M'!$L106,'GFDL-ESM2G'!$L106,'HadGEM2-ES'!$L106,'HadGEM2-CC'!$L106,inmcm4!$L106,'IPSL-CM5A-LR'!$L106,'IPSL-CM5A-MR'!$L106,'IPSL-MC5B-LR'!$L106,MIROC5!$L106,'MIROC-ESM'!$L106,'MIROC-ESM-CHEM'!$L106,'MRI-CGCM3'!$L106,'NorESM1-M'!$L106)</f>
        <v>64.676444009999997</v>
      </c>
      <c r="V107" s="9">
        <f>MAX('bcc-csm-1'!$M106,'bcc-csm1-1-m'!$M106,'BNU-ESM'!$M106,CanESM2!$M106,CCSM4!$M106,'CNRM-CM5'!$M106,'CSIRO-Mk3-6-0'!$M106,'GFDL-ESM2M'!$M106,'GFDL-ESM2G'!$M106,'HadGEM2-ES'!$M106,'HadGEM2-CC'!$M106,inmcm4!$M106,'IPSL-CM5A-LR'!$M106,'IPSL-CM5A-MR'!$M106,'IPSL-MC5B-LR'!$M106,MIROC5!$M106,'MIROC-ESM'!$M106,'MIROC-ESM-CHEM'!$M106,'MRI-CGCM3'!$M106,'NorESM1-M'!$M106)</f>
        <v>65.26717395</v>
      </c>
      <c r="W107" s="9">
        <f>STDEV('bcc-csm-1'!$H106,'bcc-csm1-1-m'!$H106,'BNU-ESM'!$H106,CanESM2!$H106,CCSM4!$H106,'CNRM-CM5'!$H106,'CSIRO-Mk3-6-0'!$H106,'GFDL-ESM2M'!$H106,'GFDL-ESM2G'!$H106,'HadGEM2-ES'!$H106,'HadGEM2-CC'!$H106,inmcm4!$H106,'IPSL-CM5A-LR'!$H106,'IPSL-CM5A-MR'!$H106,'IPSL-MC5B-LR'!$H106,MIROC5!$H106,'MIROC-ESM'!$H106,'MIROC-ESM-CHEM'!$H106,'MRI-CGCM3'!$H106,'NorESM1-M'!$H106)</f>
        <v>1.1930575526507843</v>
      </c>
      <c r="X107" s="9">
        <f>STDEV('bcc-csm-1'!$I106,'bcc-csm1-1-m'!$I106,'BNU-ESM'!$I106,CanESM2!$I106,CCSM4!$I106,'CNRM-CM5'!$I106,'CSIRO-Mk3-6-0'!$I106,'GFDL-ESM2M'!$I106,'GFDL-ESM2G'!$I106,'HadGEM2-ES'!$I106,'HadGEM2-CC'!$I106,inmcm4!$I106,'IPSL-CM5A-LR'!$I106,'IPSL-CM5A-MR'!$I106,'IPSL-MC5B-LR'!$I106,MIROC5!$I106,'MIROC-ESM'!$I106,'MIROC-ESM-CHEM'!$I106,'MRI-CGCM3'!$I106,'NorESM1-M'!$I106)</f>
        <v>11.283905763596701</v>
      </c>
      <c r="Y107" s="9">
        <f>STDEV('bcc-csm-1'!$J106,'bcc-csm1-1-m'!$J106,'BNU-ESM'!$J106,CanESM2!$J106,CCSM4!$J106,'CNRM-CM5'!$J106,'CSIRO-Mk3-6-0'!$J106,'GFDL-ESM2M'!$J106,'GFDL-ESM2G'!$J106,'HadGEM2-ES'!$J106,'HadGEM2-CC'!$J106,inmcm4!$J106,'IPSL-CM5A-LR'!$J106,'IPSL-CM5A-MR'!$J106,'IPSL-MC5B-LR'!$J106,MIROC5!$J106,'MIROC-ESM'!$J106,'MIROC-ESM-CHEM'!$J106,'MRI-CGCM3'!$J106,'NorESM1-M'!$J106)</f>
        <v>19.452030531402063</v>
      </c>
      <c r="Z107" s="9">
        <f>STDEV('bcc-csm-1'!$K106,'bcc-csm1-1-m'!$K106,'BNU-ESM'!$K106,CanESM2!$K106,CCSM4!$K106,'CNRM-CM5'!$K106,'CSIRO-Mk3-6-0'!$K106,'GFDL-ESM2M'!$K106,'GFDL-ESM2G'!$K106,'HadGEM2-ES'!$K106,'HadGEM2-CC'!$K106,inmcm4!$K106,'IPSL-CM5A-LR'!$K106,'IPSL-CM5A-MR'!$K106,'IPSL-MC5B-LR'!$K106,MIROC5!$K106,'MIROC-ESM'!$K106,'MIROC-ESM-CHEM'!$K106,'MRI-CGCM3'!$K106,'NorESM1-M'!$K106)</f>
        <v>1.7758859589880009</v>
      </c>
      <c r="AA107" s="9">
        <f>STDEV('bcc-csm-1'!$L106,'bcc-csm1-1-m'!$L106,'BNU-ESM'!$L106,CanESM2!$L106,CCSM4!$L106,'CNRM-CM5'!$L106,'CSIRO-Mk3-6-0'!$L106,'GFDL-ESM2M'!$L106,'GFDL-ESM2G'!$L106,'HadGEM2-ES'!$L106,'HadGEM2-CC'!$L106,inmcm4!$L106,'IPSL-CM5A-LR'!$L106,'IPSL-CM5A-MR'!$L106,'IPSL-MC5B-LR'!$L106,MIROC5!$L106,'MIROC-ESM'!$L106,'MIROC-ESM-CHEM'!$L106,'MRI-CGCM3'!$L106,'NorESM1-M'!$L106)</f>
        <v>16.973359853636811</v>
      </c>
      <c r="AB107" s="9">
        <f>STDEV('bcc-csm-1'!$M106,'bcc-csm1-1-m'!$M106,'BNU-ESM'!$M106,CanESM2!$M106,CCSM4!$M106,'CNRM-CM5'!$M106,'CSIRO-Mk3-6-0'!$M106,'GFDL-ESM2M'!$M106,'GFDL-ESM2G'!$M106,'HadGEM2-ES'!$M106,'HadGEM2-CC'!$M106,inmcm4!$M106,'IPSL-CM5A-LR'!$M106,'IPSL-CM5A-MR'!$M106,'IPSL-MC5B-LR'!$M106,MIROC5!$M106,'MIROC-ESM'!$M106,'MIROC-ESM-CHEM'!$M106,'MRI-CGCM3'!$M106,'NorESM1-M'!$M106)</f>
        <v>27.907475855084556</v>
      </c>
      <c r="AC107" s="9">
        <f t="shared" si="234"/>
        <v>-6.5415444526623538</v>
      </c>
      <c r="AD107" s="9">
        <f t="shared" si="235"/>
        <v>-18.350004541850105</v>
      </c>
      <c r="AE107" s="9">
        <f t="shared" si="236"/>
        <v>-48.746724135946188</v>
      </c>
      <c r="AF107" s="9">
        <f t="shared" si="237"/>
        <v>-9.1550296716540043</v>
      </c>
      <c r="AG107" s="9">
        <f t="shared" si="238"/>
        <v>-24.030125074010435</v>
      </c>
      <c r="AH107" s="9">
        <f t="shared" si="239"/>
        <v>-65.386246949453664</v>
      </c>
      <c r="AI107" s="9">
        <f t="shared" si="240"/>
        <v>0.61680086324235228</v>
      </c>
      <c r="AJ107" s="9">
        <f t="shared" si="241"/>
        <v>49.353430039730107</v>
      </c>
      <c r="AK107" s="9">
        <f t="shared" si="242"/>
        <v>67.965459052466187</v>
      </c>
      <c r="AL107" s="9">
        <f t="shared" si="243"/>
        <v>1.5002860822740023</v>
      </c>
      <c r="AM107" s="9">
        <f t="shared" si="244"/>
        <v>77.810034047810433</v>
      </c>
      <c r="AN107" s="9">
        <f t="shared" si="245"/>
        <v>102.05860818105367</v>
      </c>
      <c r="AO107" s="60">
        <f>AVERAGE('bcc-csm-1'!$E106,'bcc-csm1-1-m'!$E106,'BNU-ESM'!$E106,CanESM2!$E106,CCSM4!$E106,'CNRM-CM5'!$E106,'CSIRO-Mk3-6-0'!$E106,'GFDL-ESM2M'!$E106,'GFDL-ESM2G'!$E106,'HadGEM2-ES'!$E106,'HadGEM2-CC'!$E106,inmcm4!$E106,'IPSL-CM5A-LR'!$E106,'IPSL-CM5A-MR'!$E106,'IPSL-MC5B-LR'!$E106,MIROC5!$E106,'MIROC-ESM'!$E106,'MIROC-ESM-CHEM'!$E106,'MRI-CGCM3'!$E106,'NorESM1-M'!$E106)</f>
        <v>13.094871793499999</v>
      </c>
      <c r="AP107" s="61">
        <f>AVERAGE('bcc-csm-1'!$F106,'bcc-csm1-1-m'!$F106,'BNU-ESM'!$F106,CanESM2!$F106,CCSM4!$F106,'CNRM-CM5'!$F106,'CSIRO-Mk3-6-0'!$F106,'GFDL-ESM2M'!$F106,'GFDL-ESM2G'!$F106,'HadGEM2-ES'!$F106,'HadGEM2-CC'!$F106,inmcm4!$F106,'IPSL-CM5A-LR'!$F106,'IPSL-CM5A-MR'!$F106,'IPSL-MC5B-LR'!$F106,MIROC5!$F106,'MIROC-ESM'!$F106,'MIROC-ESM-CHEM'!$F106,'MRI-CGCM3'!$F106,'NorESM1-M'!$F106)</f>
        <v>18.683627423000001</v>
      </c>
      <c r="AQ107" s="9">
        <f>AVERAGE('bcc-csm-1'!$G106,'bcc-csm1-1-m'!$G106,'BNU-ESM'!$G106,CanESM2!$G106,CCSM4!$G106,'CNRM-CM5'!$G106,'CSIRO-Mk3-6-0'!$G106,'GFDL-ESM2M'!$G106,'GFDL-ESM2G'!$G106,'HadGEM2-ES'!$G106,'HadGEM2-CC'!$G106,inmcm4!$G106,'IPSL-CM5A-LR'!$G106,'IPSL-CM5A-MR'!$G106,'IPSL-MC5B-LR'!$G106,MIROC5!$G106,'MIROC-ESM'!$G106,'MIROC-ESM-CHEM'!$G106,'MRI-CGCM3'!$G106,'NorESM1-M'!$G106)</f>
        <v>329.21041394999992</v>
      </c>
      <c r="AR107" s="57">
        <f t="shared" si="206"/>
        <v>-0.22622381046757981</v>
      </c>
      <c r="AS107" s="54">
        <f t="shared" si="207"/>
        <v>0.82969502645171633</v>
      </c>
      <c r="AT107" s="54">
        <f t="shared" si="208"/>
        <v>2.9189135735297429E-2</v>
      </c>
      <c r="AU107" s="57">
        <f t="shared" si="209"/>
        <v>-0.29228020365879581</v>
      </c>
      <c r="AV107" s="54">
        <f t="shared" si="210"/>
        <v>1.439225578529671</v>
      </c>
      <c r="AW107" s="58">
        <f t="shared" si="211"/>
        <v>5.5697450137725223E-2</v>
      </c>
    </row>
    <row r="108" spans="1:49" ht="12.5" x14ac:dyDescent="0.25">
      <c r="A108" s="6"/>
      <c r="B108" s="6">
        <v>20207</v>
      </c>
      <c r="C108" s="6" t="s">
        <v>181</v>
      </c>
      <c r="D108" s="6" t="s">
        <v>183</v>
      </c>
      <c r="E108" s="9">
        <f>AVERAGE('bcc-csm-1'!$H107,'bcc-csm1-1-m'!$H107,'BNU-ESM'!$H107,CanESM2!$H107,CCSM4!$H107,'CNRM-CM5'!$H107,'CSIRO-Mk3-6-0'!$H107,'GFDL-ESM2M'!$H107,'GFDL-ESM2G'!$H107,'HadGEM2-ES'!$H107,'HadGEM2-CC'!$H107,inmcm4!$H107,'IPSL-CM5A-LR'!$H107,'IPSL-CM5A-MR'!$H107,'IPSL-MC5B-LR'!$H107,MIROC5!$H107,'MIROC-ESM'!$H107,'MIROC-ESM-CHEM'!$H107,'MRI-CGCM3'!$H107,'NorESM1-M'!$H107)</f>
        <v>-3.0757051282500001</v>
      </c>
      <c r="F108" s="9">
        <f>AVERAGE('bcc-csm-1'!$I107,'bcc-csm1-1-m'!$I107,'BNU-ESM'!$I107,CanESM2!$I107,CCSM4!$I107,'CNRM-CM5'!$I107,'CSIRO-Mk3-6-0'!$I107,'GFDL-ESM2M'!$I107,'GFDL-ESM2G'!$I107,'HadGEM2-ES'!$I107,'HadGEM2-CC'!$I107,inmcm4!$I107,'IPSL-CM5A-LR'!$I107,'IPSL-CM5A-MR'!$I107,'IPSL-MC5B-LR'!$I107,MIROC5!$I107,'MIROC-ESM'!$I107,'MIROC-ESM-CHEM'!$I107,'MRI-CGCM3'!$I107,'NorESM1-M'!$I107)</f>
        <v>14.470208499410003</v>
      </c>
      <c r="G108" s="20">
        <f>AVERAGE('bcc-csm-1'!$J107,'bcc-csm1-1-m'!$J107,'BNU-ESM'!$J107,CanESM2!$J107,CCSM4!$J107,'CNRM-CM5'!$J107,'CSIRO-Mk3-6-0'!$J107,'GFDL-ESM2M'!$J107,'GFDL-ESM2G'!$J107,'HadGEM2-ES'!$J107,'HadGEM2-CC'!$J107,inmcm4!$J107,'IPSL-CM5A-LR'!$J107,'IPSL-CM5A-MR'!$J107,'IPSL-MC5B-LR'!$J107,MIROC5!$J107,'MIROC-ESM'!$J107,'MIROC-ESM-CHEM'!$J107,'MRI-CGCM3'!$J107,'NorESM1-M'!$J107)</f>
        <v>9.0527111677000018</v>
      </c>
      <c r="H108" s="9">
        <f>AVERAGE('bcc-csm-1'!$K107,'bcc-csm1-1-m'!$K107,'BNU-ESM'!$K107,CanESM2!$K107,CCSM4!$K107,'CNRM-CM5'!$K107,'CSIRO-Mk3-6-0'!$K107,'GFDL-ESM2M'!$K107,'GFDL-ESM2G'!$K107,'HadGEM2-ES'!$K107,'HadGEM2-CC'!$K107,inmcm4!$K107,'IPSL-CM5A-LR'!$K107,'IPSL-CM5A-MR'!$K107,'IPSL-MC5B-LR'!$K107,MIROC5!$K107,'MIROC-ESM'!$K107,'MIROC-ESM-CHEM'!$K107,'MRI-CGCM3'!$K107,'NorESM1-M'!$K107)</f>
        <v>-4.0007051282550004</v>
      </c>
      <c r="I108" s="9">
        <f>AVERAGE('bcc-csm-1'!$L107,'bcc-csm1-1-m'!$L107,'BNU-ESM'!$L107,CanESM2!$L107,CCSM4!$L107,'CNRM-CM5'!$L107,'CSIRO-Mk3-6-0'!$L107,'GFDL-ESM2M'!$L107,'GFDL-ESM2G'!$L107,'HadGEM2-ES'!$L107,'HadGEM2-CC'!$L107,inmcm4!$L107,'IPSL-CM5A-LR'!$L107,'IPSL-CM5A-MR'!$L107,'IPSL-MC5B-LR'!$L107,MIROC5!$L107,'MIROC-ESM'!$L107,'MIROC-ESM-CHEM'!$L107,'MRI-CGCM3'!$L107,'NorESM1-M'!$L107)</f>
        <v>25.212373787400004</v>
      </c>
      <c r="J108" s="20">
        <f>AVERAGE('bcc-csm-1'!$M107,'bcc-csm1-1-m'!$M107,'BNU-ESM'!$M107,CanESM2!$M107,CCSM4!$M107,'CNRM-CM5'!$M107,'CSIRO-Mk3-6-0'!$M107,'GFDL-ESM2M'!$M107,'GFDL-ESM2G'!$M107,'HadGEM2-ES'!$M107,'HadGEM2-CC'!$M107,inmcm4!$M107,'IPSL-CM5A-LR'!$M107,'IPSL-CM5A-MR'!$M107,'IPSL-MC5B-LR'!$M107,MIROC5!$M107,'MIROC-ESM'!$M107,'MIROC-ESM-CHEM'!$M107,'MRI-CGCM3'!$M107,'NorESM1-M'!$M107)</f>
        <v>18.040509836130003</v>
      </c>
      <c r="K108" s="9">
        <f>MIN('bcc-csm-1'!$H107,'bcc-csm1-1-m'!$H107,'BNU-ESM'!$H107,CanESM2!$H107,CCSM4!$H107,'CNRM-CM5'!$H107,'CSIRO-Mk3-6-0'!$H107,'GFDL-ESM2M'!$H107,'GFDL-ESM2G'!$H107,'HadGEM2-ES'!$H107,'HadGEM2-CC'!$H107,inmcm4!$H107,'IPSL-CM5A-LR'!$H107,'IPSL-CM5A-MR'!$H107,'IPSL-MC5B-LR'!$H107,MIROC5!$H107,'MIROC-ESM'!$H107,'MIROC-ESM-CHEM'!$H107,'MRI-CGCM3'!$H107,'NorESM1-M'!$H107)</f>
        <v>-5.8512820510000001</v>
      </c>
      <c r="L108" s="9">
        <f>MIN('bcc-csm-1'!$I107,'bcc-csm1-1-m'!$I107,'BNU-ESM'!$I107,CanESM2!$I107,CCSM4!$I107,'CNRM-CM5'!$I107,'CSIRO-Mk3-6-0'!$I107,'GFDL-ESM2M'!$I107,'GFDL-ESM2G'!$I107,'HadGEM2-ES'!$I107,'HadGEM2-CC'!$I107,inmcm4!$I107,'IPSL-CM5A-LR'!$I107,'IPSL-CM5A-MR'!$I107,'IPSL-MC5B-LR'!$I107,MIROC5!$I107,'MIROC-ESM'!$I107,'MIROC-ESM-CHEM'!$I107,'MRI-CGCM3'!$I107,'NorESM1-M'!$I107)</f>
        <v>-1.035461365</v>
      </c>
      <c r="M108" s="9">
        <f>MIN('bcc-csm-1'!$J107,'bcc-csm1-1-m'!$J107,'BNU-ESM'!$J107,CanESM2!$J107,CCSM4!$J107,'CNRM-CM5'!$J107,'CSIRO-Mk3-6-0'!$J107,'GFDL-ESM2M'!$J107,'GFDL-ESM2G'!$J107,'HadGEM2-ES'!$J107,'HadGEM2-CC'!$J107,inmcm4!$J107,'IPSL-CM5A-LR'!$J107,'IPSL-CM5A-MR'!$J107,'IPSL-MC5B-LR'!$J107,MIROC5!$J107,'MIROC-ESM'!$J107,'MIROC-ESM-CHEM'!$J107,'MRI-CGCM3'!$J107,'NorESM1-M'!$J107)</f>
        <v>-16.963337249999999</v>
      </c>
      <c r="N108" s="9">
        <f>MIN('bcc-csm-1'!$K107,'bcc-csm1-1-m'!$K107,'BNU-ESM'!$K107,CanESM2!$K107,CCSM4!$K107,'CNRM-CM5'!$K107,'CSIRO-Mk3-6-0'!$K107,'GFDL-ESM2M'!$K107,'GFDL-ESM2G'!$K107,'HadGEM2-ES'!$K107,'HadGEM2-CC'!$K107,inmcm4!$K107,'IPSL-CM5A-LR'!$K107,'IPSL-CM5A-MR'!$K107,'IPSL-MC5B-LR'!$K107,MIROC5!$K107,'MIROC-ESM'!$K107,'MIROC-ESM-CHEM'!$K107,'MRI-CGCM3'!$K107,'NorESM1-M'!$K107)</f>
        <v>-7.7012820509999997</v>
      </c>
      <c r="O108" s="9">
        <f>MIN('bcc-csm-1'!$L107,'bcc-csm1-1-m'!$L107,'BNU-ESM'!$L107,CanESM2!$L107,CCSM4!$L107,'CNRM-CM5'!$L107,'CSIRO-Mk3-6-0'!$L107,'GFDL-ESM2M'!$L107,'GFDL-ESM2G'!$L107,'HadGEM2-ES'!$L107,'HadGEM2-CC'!$L107,inmcm4!$L107,'IPSL-CM5A-LR'!$L107,'IPSL-CM5A-MR'!$L107,'IPSL-MC5B-LR'!$L107,MIROC5!$L107,'MIROC-ESM'!$L107,'MIROC-ESM-CHEM'!$L107,'MRI-CGCM3'!$L107,'NorESM1-M'!$L107)</f>
        <v>2.1734415130000002</v>
      </c>
      <c r="P108" s="9">
        <f>MIN('bcc-csm-1'!$M107,'bcc-csm1-1-m'!$M107,'BNU-ESM'!$M107,CanESM2!$M107,CCSM4!$M107,'CNRM-CM5'!$M107,'CSIRO-Mk3-6-0'!$M107,'GFDL-ESM2M'!$M107,'GFDL-ESM2G'!$M107,'HadGEM2-ES'!$M107,'HadGEM2-CC'!$M107,inmcm4!$M107,'IPSL-CM5A-LR'!$M107,'IPSL-CM5A-MR'!$M107,'IPSL-MC5B-LR'!$M107,MIROC5!$M107,'MIROC-ESM'!$M107,'MIROC-ESM-CHEM'!$M107,'MRI-CGCM3'!$M107,'NorESM1-M'!$M107)</f>
        <v>-32.872188250000001</v>
      </c>
      <c r="Q108" s="9">
        <f>MAX('bcc-csm-1'!$H107,'bcc-csm1-1-m'!$H107,'BNU-ESM'!$H107,CanESM2!$H107,CCSM4!$H107,'CNRM-CM5'!$H107,'CSIRO-Mk3-6-0'!$H107,'GFDL-ESM2M'!$H107,'GFDL-ESM2G'!$H107,'HadGEM2-ES'!$H107,'HadGEM2-CC'!$H107,inmcm4!$H107,'IPSL-CM5A-LR'!$H107,'IPSL-CM5A-MR'!$H107,'IPSL-MC5B-LR'!$H107,MIROC5!$H107,'MIROC-ESM'!$H107,'MIROC-ESM-CHEM'!$H107,'MRI-CGCM3'!$H107,'NorESM1-M'!$H107)</f>
        <v>-0.77051282050000003</v>
      </c>
      <c r="R108" s="9">
        <f>MAX('bcc-csm-1'!$I107,'bcc-csm1-1-m'!$I107,'BNU-ESM'!$I107,CanESM2!$I107,CCSM4!$I107,'CNRM-CM5'!$I107,'CSIRO-Mk3-6-0'!$I107,'GFDL-ESM2M'!$I107,'GFDL-ESM2G'!$I107,'HadGEM2-ES'!$I107,'HadGEM2-CC'!$I107,inmcm4!$I107,'IPSL-CM5A-LR'!$I107,'IPSL-CM5A-MR'!$I107,'IPSL-MC5B-LR'!$I107,MIROC5!$I107,'MIROC-ESM'!$I107,'MIROC-ESM-CHEM'!$I107,'MRI-CGCM3'!$I107,'NorESM1-M'!$I107)</f>
        <v>35.681821030000002</v>
      </c>
      <c r="S108" s="9">
        <f>MAX('bcc-csm-1'!$J107,'bcc-csm1-1-m'!$J107,'BNU-ESM'!$J107,CanESM2!$J107,CCSM4!$J107,'CNRM-CM5'!$J107,'CSIRO-Mk3-6-0'!$J107,'GFDL-ESM2M'!$J107,'GFDL-ESM2G'!$J107,'HadGEM2-ES'!$J107,'HadGEM2-CC'!$J107,inmcm4!$J107,'IPSL-CM5A-LR'!$J107,'IPSL-CM5A-MR'!$J107,'IPSL-MC5B-LR'!$J107,MIROC5!$J107,'MIROC-ESM'!$J107,'MIROC-ESM-CHEM'!$J107,'MRI-CGCM3'!$J107,'NorESM1-M'!$J107)</f>
        <v>42.545935329999999</v>
      </c>
      <c r="T108" s="9">
        <f>MAX('bcc-csm-1'!$K107,'bcc-csm1-1-m'!$K107,'BNU-ESM'!$K107,CanESM2!$K107,CCSM4!$K107,'CNRM-CM5'!$K107,'CSIRO-Mk3-6-0'!$K107,'GFDL-ESM2M'!$K107,'GFDL-ESM2G'!$K107,'HadGEM2-ES'!$K107,'HadGEM2-CC'!$K107,inmcm4!$K107,'IPSL-CM5A-LR'!$K107,'IPSL-CM5A-MR'!$K107,'IPSL-MC5B-LR'!$K107,MIROC5!$K107,'MIROC-ESM'!$K107,'MIROC-ESM-CHEM'!$K107,'MRI-CGCM3'!$K107,'NorESM1-M'!$K107)</f>
        <v>-0.32307692310000002</v>
      </c>
      <c r="U108" s="9">
        <f>MAX('bcc-csm-1'!$L107,'bcc-csm1-1-m'!$L107,'BNU-ESM'!$L107,CanESM2!$L107,CCSM4!$L107,'CNRM-CM5'!$L107,'CSIRO-Mk3-6-0'!$L107,'GFDL-ESM2M'!$L107,'GFDL-ESM2G'!$L107,'HadGEM2-ES'!$L107,'HadGEM2-CC'!$L107,inmcm4!$L107,'IPSL-CM5A-LR'!$L107,'IPSL-CM5A-MR'!$L107,'IPSL-MC5B-LR'!$L107,MIROC5!$L107,'MIROC-ESM'!$L107,'MIROC-ESM-CHEM'!$L107,'MRI-CGCM3'!$L107,'NorESM1-M'!$L107)</f>
        <v>62.221276609999997</v>
      </c>
      <c r="V108" s="9">
        <f>MAX('bcc-csm-1'!$M107,'bcc-csm1-1-m'!$M107,'BNU-ESM'!$M107,CanESM2!$M107,CCSM4!$M107,'CNRM-CM5'!$M107,'CSIRO-Mk3-6-0'!$M107,'GFDL-ESM2M'!$M107,'GFDL-ESM2G'!$M107,'HadGEM2-ES'!$M107,'HadGEM2-CC'!$M107,inmcm4!$M107,'IPSL-CM5A-LR'!$M107,'IPSL-CM5A-MR'!$M107,'IPSL-MC5B-LR'!$M107,MIROC5!$M107,'MIROC-ESM'!$M107,'MIROC-ESM-CHEM'!$M107,'MRI-CGCM3'!$M107,'NorESM1-M'!$M107)</f>
        <v>64.675928589999998</v>
      </c>
      <c r="W108" s="9">
        <f>STDEV('bcc-csm-1'!$H107,'bcc-csm1-1-m'!$H107,'BNU-ESM'!$H107,CanESM2!$H107,CCSM4!$H107,'CNRM-CM5'!$H107,'CSIRO-Mk3-6-0'!$H107,'GFDL-ESM2M'!$H107,'GFDL-ESM2G'!$H107,'HadGEM2-ES'!$H107,'HadGEM2-CC'!$H107,inmcm4!$H107,'IPSL-CM5A-LR'!$H107,'IPSL-CM5A-MR'!$H107,'IPSL-MC5B-LR'!$H107,MIROC5!$H107,'MIROC-ESM'!$H107,'MIROC-ESM-CHEM'!$H107,'MRI-CGCM3'!$H107,'NorESM1-M'!$H107)</f>
        <v>1.4327060807009659</v>
      </c>
      <c r="X108" s="9">
        <f>STDEV('bcc-csm-1'!$I107,'bcc-csm1-1-m'!$I107,'BNU-ESM'!$I107,CanESM2!$I107,CCSM4!$I107,'CNRM-CM5'!$I107,'CSIRO-Mk3-6-0'!$I107,'GFDL-ESM2M'!$I107,'GFDL-ESM2G'!$I107,'HadGEM2-ES'!$I107,'HadGEM2-CC'!$I107,inmcm4!$I107,'IPSL-CM5A-LR'!$I107,'IPSL-CM5A-MR'!$I107,'IPSL-MC5B-LR'!$I107,MIROC5!$I107,'MIROC-ESM'!$I107,'MIROC-ESM-CHEM'!$I107,'MRI-CGCM3'!$I107,'NorESM1-M'!$I107)</f>
        <v>11.083790504852001</v>
      </c>
      <c r="Y108" s="9">
        <f>STDEV('bcc-csm-1'!$J107,'bcc-csm1-1-m'!$J107,'BNU-ESM'!$J107,CanESM2!$J107,CCSM4!$J107,'CNRM-CM5'!$J107,'CSIRO-Mk3-6-0'!$J107,'GFDL-ESM2M'!$J107,'GFDL-ESM2G'!$J107,'HadGEM2-ES'!$J107,'HadGEM2-CC'!$J107,inmcm4!$J107,'IPSL-CM5A-LR'!$J107,'IPSL-CM5A-MR'!$J107,'IPSL-MC5B-LR'!$J107,MIROC5!$J107,'MIROC-ESM'!$J107,'MIROC-ESM-CHEM'!$J107,'MRI-CGCM3'!$J107,'NorESM1-M'!$J107)</f>
        <v>16.665935074938261</v>
      </c>
      <c r="Z108" s="9">
        <f>STDEV('bcc-csm-1'!$K107,'bcc-csm1-1-m'!$K107,'BNU-ESM'!$K107,CanESM2!$K107,CCSM4!$K107,'CNRM-CM5'!$K107,'CSIRO-Mk3-6-0'!$K107,'GFDL-ESM2M'!$K107,'GFDL-ESM2G'!$K107,'HadGEM2-ES'!$K107,'HadGEM2-CC'!$K107,inmcm4!$K107,'IPSL-CM5A-LR'!$K107,'IPSL-CM5A-MR'!$K107,'IPSL-MC5B-LR'!$K107,MIROC5!$K107,'MIROC-ESM'!$K107,'MIROC-ESM-CHEM'!$K107,'MRI-CGCM3'!$K107,'NorESM1-M'!$K107)</f>
        <v>1.8230442035965191</v>
      </c>
      <c r="AA108" s="9">
        <f>STDEV('bcc-csm-1'!$L107,'bcc-csm1-1-m'!$L107,'BNU-ESM'!$L107,CanESM2!$L107,CCSM4!$L107,'CNRM-CM5'!$L107,'CSIRO-Mk3-6-0'!$L107,'GFDL-ESM2M'!$L107,'GFDL-ESM2G'!$L107,'HadGEM2-ES'!$L107,'HadGEM2-CC'!$L107,inmcm4!$L107,'IPSL-CM5A-LR'!$L107,'IPSL-CM5A-MR'!$L107,'IPSL-MC5B-LR'!$L107,MIROC5!$L107,'MIROC-ESM'!$L107,'MIROC-ESM-CHEM'!$L107,'MRI-CGCM3'!$L107,'NorESM1-M'!$L107)</f>
        <v>16.63071423868319</v>
      </c>
      <c r="AB108" s="9">
        <f>STDEV('bcc-csm-1'!$M107,'bcc-csm1-1-m'!$M107,'BNU-ESM'!$M107,CanESM2!$M107,CCSM4!$M107,'CNRM-CM5'!$M107,'CSIRO-Mk3-6-0'!$M107,'GFDL-ESM2M'!$M107,'GFDL-ESM2G'!$M107,'HadGEM2-ES'!$M107,'HadGEM2-CC'!$M107,inmcm4!$M107,'IPSL-CM5A-LR'!$M107,'IPSL-CM5A-MR'!$M107,'IPSL-MC5B-LR'!$M107,MIROC5!$M107,'MIROC-ESM'!$M107,'MIROC-ESM-CHEM'!$M107,'MRI-CGCM3'!$M107,'NorESM1-M'!$M107)</f>
        <v>26.622304194840041</v>
      </c>
      <c r="AC108" s="9">
        <f t="shared" si="234"/>
        <v>-7.3738233703528984</v>
      </c>
      <c r="AD108" s="9">
        <f t="shared" si="235"/>
        <v>-18.781163015145996</v>
      </c>
      <c r="AE108" s="9">
        <f t="shared" si="236"/>
        <v>-40.94509405711478</v>
      </c>
      <c r="AF108" s="9">
        <f t="shared" si="237"/>
        <v>-9.4698377390445572</v>
      </c>
      <c r="AG108" s="9">
        <f t="shared" si="238"/>
        <v>-24.679768928649565</v>
      </c>
      <c r="AH108" s="9">
        <f t="shared" si="239"/>
        <v>-61.826402748390123</v>
      </c>
      <c r="AI108" s="9">
        <f t="shared" si="240"/>
        <v>1.2224131138528982</v>
      </c>
      <c r="AJ108" s="9">
        <f t="shared" si="241"/>
        <v>47.721580013966005</v>
      </c>
      <c r="AK108" s="9">
        <f t="shared" si="242"/>
        <v>59.050516392514787</v>
      </c>
      <c r="AL108" s="9">
        <f t="shared" si="243"/>
        <v>1.4684274825345573</v>
      </c>
      <c r="AM108" s="9">
        <f t="shared" si="244"/>
        <v>75.104516503449574</v>
      </c>
      <c r="AN108" s="9">
        <f t="shared" si="245"/>
        <v>97.907422420650121</v>
      </c>
      <c r="AO108" s="60">
        <f>AVERAGE('bcc-csm-1'!$E107,'bcc-csm1-1-m'!$E107,'BNU-ESM'!$E107,CanESM2!$E107,CCSM4!$E107,'CNRM-CM5'!$E107,'CSIRO-Mk3-6-0'!$E107,'GFDL-ESM2M'!$E107,'GFDL-ESM2G'!$E107,'HadGEM2-ES'!$E107,'HadGEM2-CC'!$E107,inmcm4!$E107,'IPSL-CM5A-LR'!$E107,'IPSL-CM5A-MR'!$E107,'IPSL-MC5B-LR'!$E107,MIROC5!$E107,'MIROC-ESM'!$E107,'MIROC-ESM-CHEM'!$E107,'MRI-CGCM3'!$E107,'NorESM1-M'!$E107)</f>
        <v>13.278205128</v>
      </c>
      <c r="AP108" s="61">
        <f>AVERAGE('bcc-csm-1'!$F107,'bcc-csm1-1-m'!$F107,'BNU-ESM'!$F107,CanESM2!$F107,CCSM4!$F107,'CNRM-CM5'!$F107,'CSIRO-Mk3-6-0'!$F107,'GFDL-ESM2M'!$F107,'GFDL-ESM2G'!$F107,'HadGEM2-ES'!$F107,'HadGEM2-CC'!$F107,inmcm4!$F107,'IPSL-CM5A-LR'!$F107,'IPSL-CM5A-MR'!$F107,'IPSL-MC5B-LR'!$F107,MIROC5!$F107,'MIROC-ESM'!$F107,'MIROC-ESM-CHEM'!$F107,'MRI-CGCM3'!$F107,'NorESM1-M'!$F107)</f>
        <v>16.960728829000001</v>
      </c>
      <c r="AQ108" s="9">
        <f>AVERAGE('bcc-csm-1'!$G107,'bcc-csm1-1-m'!$G107,'BNU-ESM'!$G107,CanESM2!$G107,CCSM4!$G107,'CNRM-CM5'!$G107,'CSIRO-Mk3-6-0'!$G107,'GFDL-ESM2M'!$G107,'GFDL-ESM2G'!$G107,'HadGEM2-ES'!$G107,'HadGEM2-CC'!$G107,inmcm4!$G107,'IPSL-CM5A-LR'!$G107,'IPSL-CM5A-MR'!$G107,'IPSL-MC5B-LR'!$G107,MIROC5!$G107,'MIROC-ESM'!$G107,'MIROC-ESM-CHEM'!$G107,'MRI-CGCM3'!$G107,'NorESM1-M'!$G107)</f>
        <v>315.99935518999996</v>
      </c>
      <c r="AR108" s="57">
        <f t="shared" si="206"/>
        <v>-0.23163560877397527</v>
      </c>
      <c r="AS108" s="54">
        <f t="shared" si="207"/>
        <v>0.85315959268615704</v>
      </c>
      <c r="AT108" s="54">
        <f t="shared" si="208"/>
        <v>2.864787860803357E-2</v>
      </c>
      <c r="AU108" s="57">
        <f t="shared" si="209"/>
        <v>-0.3012986386103223</v>
      </c>
      <c r="AV108" s="54">
        <f t="shared" si="210"/>
        <v>1.4865147625195845</v>
      </c>
      <c r="AW108" s="58">
        <f t="shared" si="211"/>
        <v>5.7090337495413056E-2</v>
      </c>
    </row>
    <row r="109" spans="1:49" ht="12.5" x14ac:dyDescent="0.25">
      <c r="A109" s="6"/>
      <c r="B109" s="6">
        <v>20209</v>
      </c>
      <c r="C109" s="6" t="s">
        <v>182</v>
      </c>
      <c r="D109" s="6" t="s">
        <v>183</v>
      </c>
      <c r="E109" s="9">
        <f>AVERAGE('bcc-csm-1'!$H108,'bcc-csm1-1-m'!$H108,'BNU-ESM'!$H108,CanESM2!$H108,CCSM4!$H108,'CNRM-CM5'!$H108,'CSIRO-Mk3-6-0'!$H108,'GFDL-ESM2M'!$H108,'GFDL-ESM2G'!$H108,'HadGEM2-ES'!$H108,'HadGEM2-CC'!$H108,inmcm4!$H108,'IPSL-CM5A-LR'!$H108,'IPSL-CM5A-MR'!$H108,'IPSL-MC5B-LR'!$H108,MIROC5!$H108,'MIROC-ESM'!$H108,'MIROC-ESM-CHEM'!$H108,'MRI-CGCM3'!$H108,'NorESM1-M'!$H108)</f>
        <v>-3.1694871795675001</v>
      </c>
      <c r="F109" s="9">
        <f>AVERAGE('bcc-csm-1'!$I108,'bcc-csm1-1-m'!$I108,'BNU-ESM'!$I108,CanESM2!$I108,CCSM4!$I108,'CNRM-CM5'!$I108,'CSIRO-Mk3-6-0'!$I108,'GFDL-ESM2M'!$I108,'GFDL-ESM2G'!$I108,'HadGEM2-ES'!$I108,'HadGEM2-CC'!$I108,inmcm4!$I108,'IPSL-CM5A-LR'!$I108,'IPSL-CM5A-MR'!$I108,'IPSL-MC5B-LR'!$I108,MIROC5!$I108,'MIROC-ESM'!$I108,'MIROC-ESM-CHEM'!$I108,'MRI-CGCM3'!$I108,'NorESM1-M'!$I108)</f>
        <v>12.86321616875</v>
      </c>
      <c r="G109" s="20">
        <f>AVERAGE('bcc-csm-1'!$J108,'bcc-csm1-1-m'!$J108,'BNU-ESM'!$J108,CanESM2!$J108,CCSM4!$J108,'CNRM-CM5'!$J108,'CSIRO-Mk3-6-0'!$J108,'GFDL-ESM2M'!$J108,'GFDL-ESM2G'!$J108,'HadGEM2-ES'!$J108,'HadGEM2-CC'!$J108,inmcm4!$J108,'IPSL-CM5A-LR'!$J108,'IPSL-CM5A-MR'!$J108,'IPSL-MC5B-LR'!$J108,MIROC5!$J108,'MIROC-ESM'!$J108,'MIROC-ESM-CHEM'!$J108,'MRI-CGCM3'!$J108,'NorESM1-M'!$J108)</f>
        <v>11.912464751000002</v>
      </c>
      <c r="H109" s="9">
        <f>AVERAGE('bcc-csm-1'!$K108,'bcc-csm1-1-m'!$K108,'BNU-ESM'!$K108,CanESM2!$K108,CCSM4!$K108,'CNRM-CM5'!$K108,'CSIRO-Mk3-6-0'!$K108,'GFDL-ESM2M'!$K108,'GFDL-ESM2G'!$K108,'HadGEM2-ES'!$K108,'HadGEM2-CC'!$K108,inmcm4!$K108,'IPSL-CM5A-LR'!$K108,'IPSL-CM5A-MR'!$K108,'IPSL-MC5B-LR'!$K108,MIROC5!$K108,'MIROC-ESM'!$K108,'MIROC-ESM-CHEM'!$K108,'MRI-CGCM3'!$K108,'NorESM1-M'!$K108)</f>
        <v>-4.2169871795300002</v>
      </c>
      <c r="I109" s="9">
        <f>AVERAGE('bcc-csm-1'!$L108,'bcc-csm1-1-m'!$L108,'BNU-ESM'!$L108,CanESM2!$L108,CCSM4!$L108,'CNRM-CM5'!$L108,'CSIRO-Mk3-6-0'!$L108,'GFDL-ESM2M'!$L108,'GFDL-ESM2G'!$L108,'HadGEM2-ES'!$L108,'HadGEM2-CC'!$L108,inmcm4!$L108,'IPSL-CM5A-LR'!$L108,'IPSL-CM5A-MR'!$L108,'IPSL-MC5B-LR'!$L108,MIROC5!$L108,'MIROC-ESM'!$L108,'MIROC-ESM-CHEM'!$L108,'MRI-CGCM3'!$L108,'NorESM1-M'!$L108)</f>
        <v>21.916745082770003</v>
      </c>
      <c r="J109" s="20">
        <f>AVERAGE('bcc-csm-1'!$M108,'bcc-csm1-1-m'!$M108,'BNU-ESM'!$M108,CanESM2!$M108,CCSM4!$M108,'CNRM-CM5'!$M108,'CSIRO-Mk3-6-0'!$M108,'GFDL-ESM2M'!$M108,'GFDL-ESM2G'!$M108,'HadGEM2-ES'!$M108,'HadGEM2-CC'!$M108,inmcm4!$M108,'IPSL-CM5A-LR'!$M108,'IPSL-CM5A-MR'!$M108,'IPSL-MC5B-LR'!$M108,MIROC5!$M108,'MIROC-ESM'!$M108,'MIROC-ESM-CHEM'!$M108,'MRI-CGCM3'!$M108,'NorESM1-M'!$M108)</f>
        <v>21.837589897800004</v>
      </c>
      <c r="K109" s="9">
        <f>MIN('bcc-csm-1'!$H108,'bcc-csm1-1-m'!$H108,'BNU-ESM'!$H108,CanESM2!$H108,CCSM4!$H108,'CNRM-CM5'!$H108,'CSIRO-Mk3-6-0'!$H108,'GFDL-ESM2M'!$H108,'GFDL-ESM2G'!$H108,'HadGEM2-ES'!$H108,'HadGEM2-CC'!$H108,inmcm4!$H108,'IPSL-CM5A-LR'!$H108,'IPSL-CM5A-MR'!$H108,'IPSL-MC5B-LR'!$H108,MIROC5!$H108,'MIROC-ESM'!$H108,'MIROC-ESM-CHEM'!$H108,'MRI-CGCM3'!$H108,'NorESM1-M'!$H108)</f>
        <v>-5.3115384619999997</v>
      </c>
      <c r="L109" s="9">
        <f>MIN('bcc-csm-1'!$I108,'bcc-csm1-1-m'!$I108,'BNU-ESM'!$I108,CanESM2!$I108,CCSM4!$I108,'CNRM-CM5'!$I108,'CSIRO-Mk3-6-0'!$I108,'GFDL-ESM2M'!$I108,'GFDL-ESM2G'!$I108,'HadGEM2-ES'!$I108,'HadGEM2-CC'!$I108,inmcm4!$I108,'IPSL-CM5A-LR'!$I108,'IPSL-CM5A-MR'!$I108,'IPSL-MC5B-LR'!$I108,MIROC5!$I108,'MIROC-ESM'!$I108,'MIROC-ESM-CHEM'!$I108,'MRI-CGCM3'!$I108,'NorESM1-M'!$I108)</f>
        <v>-1.860731506</v>
      </c>
      <c r="M109" s="9">
        <f>MIN('bcc-csm-1'!$J108,'bcc-csm1-1-m'!$J108,'BNU-ESM'!$J108,CanESM2!$J108,CCSM4!$J108,'CNRM-CM5'!$J108,'CSIRO-Mk3-6-0'!$J108,'GFDL-ESM2M'!$J108,'GFDL-ESM2G'!$J108,'HadGEM2-ES'!$J108,'HadGEM2-CC'!$J108,inmcm4!$J108,'IPSL-CM5A-LR'!$J108,'IPSL-CM5A-MR'!$J108,'IPSL-MC5B-LR'!$J108,MIROC5!$J108,'MIROC-ESM'!$J108,'MIROC-ESM-CHEM'!$J108,'MRI-CGCM3'!$J108,'NorESM1-M'!$J108)</f>
        <v>-16.033771810000001</v>
      </c>
      <c r="N109" s="9">
        <f>MIN('bcc-csm-1'!$K108,'bcc-csm1-1-m'!$K108,'BNU-ESM'!$K108,CanESM2!$K108,CCSM4!$K108,'CNRM-CM5'!$K108,'CSIRO-Mk3-6-0'!$K108,'GFDL-ESM2M'!$K108,'GFDL-ESM2G'!$K108,'HadGEM2-ES'!$K108,'HadGEM2-CC'!$K108,inmcm4!$K108,'IPSL-CM5A-LR'!$K108,'IPSL-CM5A-MR'!$K108,'IPSL-MC5B-LR'!$K108,MIROC5!$K108,'MIROC-ESM'!$K108,'MIROC-ESM-CHEM'!$K108,'MRI-CGCM3'!$K108,'NorESM1-M'!$K108)</f>
        <v>-7.3615384620000004</v>
      </c>
      <c r="O109" s="9">
        <f>MIN('bcc-csm-1'!$L108,'bcc-csm1-1-m'!$L108,'BNU-ESM'!$L108,CanESM2!$L108,CCSM4!$L108,'CNRM-CM5'!$L108,'CSIRO-Mk3-6-0'!$L108,'GFDL-ESM2M'!$L108,'GFDL-ESM2G'!$L108,'HadGEM2-ES'!$L108,'HadGEM2-CC'!$L108,inmcm4!$L108,'IPSL-CM5A-LR'!$L108,'IPSL-CM5A-MR'!$L108,'IPSL-MC5B-LR'!$L108,MIROC5!$L108,'MIROC-ESM'!$L108,'MIROC-ESM-CHEM'!$L108,'MRI-CGCM3'!$L108,'NorESM1-M'!$L108)</f>
        <v>0.57535619739999999</v>
      </c>
      <c r="P109" s="9">
        <f>MIN('bcc-csm-1'!$M108,'bcc-csm1-1-m'!$M108,'BNU-ESM'!$M108,CanESM2!$M108,CCSM4!$M108,'CNRM-CM5'!$M108,'CSIRO-Mk3-6-0'!$M108,'GFDL-ESM2M'!$M108,'GFDL-ESM2G'!$M108,'HadGEM2-ES'!$M108,'HadGEM2-CC'!$M108,inmcm4!$M108,'IPSL-CM5A-LR'!$M108,'IPSL-CM5A-MR'!$M108,'IPSL-MC5B-LR'!$M108,MIROC5!$M108,'MIROC-ESM'!$M108,'MIROC-ESM-CHEM'!$M108,'MRI-CGCM3'!$M108,'NorESM1-M'!$M108)</f>
        <v>-20.320898209999999</v>
      </c>
      <c r="Q109" s="9">
        <f>MAX('bcc-csm-1'!$H108,'bcc-csm1-1-m'!$H108,'BNU-ESM'!$H108,CanESM2!$H108,CCSM4!$H108,'CNRM-CM5'!$H108,'CSIRO-Mk3-6-0'!$H108,'GFDL-ESM2M'!$H108,'GFDL-ESM2G'!$H108,'HadGEM2-ES'!$H108,'HadGEM2-CC'!$H108,inmcm4!$H108,'IPSL-CM5A-LR'!$H108,'IPSL-CM5A-MR'!$H108,'IPSL-MC5B-LR'!$H108,MIROC5!$H108,'MIROC-ESM'!$H108,'MIROC-ESM-CHEM'!$H108,'MRI-CGCM3'!$H108,'NorESM1-M'!$H108)</f>
        <v>0.1525641026</v>
      </c>
      <c r="R109" s="9">
        <f>MAX('bcc-csm-1'!$I108,'bcc-csm1-1-m'!$I108,'BNU-ESM'!$I108,CanESM2!$I108,CCSM4!$I108,'CNRM-CM5'!$I108,'CSIRO-Mk3-6-0'!$I108,'GFDL-ESM2M'!$I108,'GFDL-ESM2G'!$I108,'HadGEM2-ES'!$I108,'HadGEM2-CC'!$I108,inmcm4!$I108,'IPSL-CM5A-LR'!$I108,'IPSL-CM5A-MR'!$I108,'IPSL-MC5B-LR'!$I108,MIROC5!$I108,'MIROC-ESM'!$I108,'MIROC-ESM-CHEM'!$I108,'MRI-CGCM3'!$I108,'NorESM1-M'!$I108)</f>
        <v>35.80723364</v>
      </c>
      <c r="S109" s="9">
        <f>MAX('bcc-csm-1'!$J108,'bcc-csm1-1-m'!$J108,'BNU-ESM'!$J108,CanESM2!$J108,CCSM4!$J108,'CNRM-CM5'!$J108,'CSIRO-Mk3-6-0'!$J108,'GFDL-ESM2M'!$J108,'GFDL-ESM2G'!$J108,'HadGEM2-ES'!$J108,'HadGEM2-CC'!$J108,inmcm4!$J108,'IPSL-CM5A-LR'!$J108,'IPSL-CM5A-MR'!$J108,'IPSL-MC5B-LR'!$J108,MIROC5!$J108,'MIROC-ESM'!$J108,'MIROC-ESM-CHEM'!$J108,'MRI-CGCM3'!$J108,'NorESM1-M'!$J108)</f>
        <v>56.84413996</v>
      </c>
      <c r="T109" s="9">
        <f>MAX('bcc-csm-1'!$K108,'bcc-csm1-1-m'!$K108,'BNU-ESM'!$K108,CanESM2!$K108,CCSM4!$K108,'CNRM-CM5'!$K108,'CSIRO-Mk3-6-0'!$K108,'GFDL-ESM2M'!$K108,'GFDL-ESM2G'!$K108,'HadGEM2-ES'!$K108,'HadGEM2-CC'!$K108,inmcm4!$K108,'IPSL-CM5A-LR'!$K108,'IPSL-CM5A-MR'!$K108,'IPSL-MC5B-LR'!$K108,MIROC5!$K108,'MIROC-ESM'!$K108,'MIROC-ESM-CHEM'!$K108,'MRI-CGCM3'!$K108,'NorESM1-M'!$K108)</f>
        <v>-0.61794871790000006</v>
      </c>
      <c r="U109" s="9">
        <f>MAX('bcc-csm-1'!$L108,'bcc-csm1-1-m'!$L108,'BNU-ESM'!$L108,CanESM2!$L108,CCSM4!$L108,'CNRM-CM5'!$L108,'CSIRO-Mk3-6-0'!$L108,'GFDL-ESM2M'!$L108,'GFDL-ESM2G'!$L108,'HadGEM2-ES'!$L108,'HadGEM2-CC'!$L108,inmcm4!$L108,'IPSL-CM5A-LR'!$L108,'IPSL-CM5A-MR'!$L108,'IPSL-MC5B-LR'!$L108,MIROC5!$L108,'MIROC-ESM'!$L108,'MIROC-ESM-CHEM'!$L108,'MRI-CGCM3'!$L108,'NorESM1-M'!$L108)</f>
        <v>57.743844410000001</v>
      </c>
      <c r="V109" s="9">
        <f>MAX('bcc-csm-1'!$M108,'bcc-csm1-1-m'!$M108,'BNU-ESM'!$M108,CanESM2!$M108,CCSM4!$M108,'CNRM-CM5'!$M108,'CSIRO-Mk3-6-0'!$M108,'GFDL-ESM2M'!$M108,'GFDL-ESM2G'!$M108,'HadGEM2-ES'!$M108,'HadGEM2-CC'!$M108,inmcm4!$M108,'IPSL-CM5A-LR'!$M108,'IPSL-CM5A-MR'!$M108,'IPSL-MC5B-LR'!$M108,MIROC5!$M108,'MIROC-ESM'!$M108,'MIROC-ESM-CHEM'!$M108,'MRI-CGCM3'!$M108,'NorESM1-M'!$M108)</f>
        <v>64.040376330000001</v>
      </c>
      <c r="W109" s="9">
        <f>STDEV('bcc-csm-1'!$H108,'bcc-csm1-1-m'!$H108,'BNU-ESM'!$H108,CanESM2!$H108,CCSM4!$H108,'CNRM-CM5'!$H108,'CSIRO-Mk3-6-0'!$H108,'GFDL-ESM2M'!$H108,'GFDL-ESM2G'!$H108,'HadGEM2-ES'!$H108,'HadGEM2-CC'!$H108,inmcm4!$H108,'IPSL-CM5A-LR'!$H108,'IPSL-CM5A-MR'!$H108,'IPSL-MC5B-LR'!$H108,MIROC5!$H108,'MIROC-ESM'!$H108,'MIROC-ESM-CHEM'!$H108,'MRI-CGCM3'!$H108,'NorESM1-M'!$H108)</f>
        <v>1.5522256307356279</v>
      </c>
      <c r="X109" s="9">
        <f>STDEV('bcc-csm-1'!$I108,'bcc-csm1-1-m'!$I108,'BNU-ESM'!$I108,CanESM2!$I108,CCSM4!$I108,'CNRM-CM5'!$I108,'CSIRO-Mk3-6-0'!$I108,'GFDL-ESM2M'!$I108,'GFDL-ESM2G'!$I108,'HadGEM2-ES'!$I108,'HadGEM2-CC'!$I108,inmcm4!$I108,'IPSL-CM5A-LR'!$I108,'IPSL-CM5A-MR'!$I108,'IPSL-MC5B-LR'!$I108,MIROC5!$I108,'MIROC-ESM'!$I108,'MIROC-ESM-CHEM'!$I108,'MRI-CGCM3'!$I108,'NorESM1-M'!$I108)</f>
        <v>10.5696336296115</v>
      </c>
      <c r="Y109" s="9">
        <f>STDEV('bcc-csm-1'!$J108,'bcc-csm1-1-m'!$J108,'BNU-ESM'!$J108,CanESM2!$J108,CCSM4!$J108,'CNRM-CM5'!$J108,'CSIRO-Mk3-6-0'!$J108,'GFDL-ESM2M'!$J108,'GFDL-ESM2G'!$J108,'HadGEM2-ES'!$J108,'HadGEM2-CC'!$J108,inmcm4!$J108,'IPSL-CM5A-LR'!$J108,'IPSL-CM5A-MR'!$J108,'IPSL-MC5B-LR'!$J108,MIROC5!$J108,'MIROC-ESM'!$J108,'MIROC-ESM-CHEM'!$J108,'MRI-CGCM3'!$J108,'NorESM1-M'!$J108)</f>
        <v>17.886306374203777</v>
      </c>
      <c r="Z109" s="9">
        <f>STDEV('bcc-csm-1'!$K108,'bcc-csm1-1-m'!$K108,'BNU-ESM'!$K108,CanESM2!$K108,CCSM4!$K108,'CNRM-CM5'!$K108,'CSIRO-Mk3-6-0'!$K108,'GFDL-ESM2M'!$K108,'GFDL-ESM2G'!$K108,'HadGEM2-ES'!$K108,'HadGEM2-CC'!$K108,inmcm4!$K108,'IPSL-CM5A-LR'!$K108,'IPSL-CM5A-MR'!$K108,'IPSL-MC5B-LR'!$K108,MIROC5!$K108,'MIROC-ESM'!$K108,'MIROC-ESM-CHEM'!$K108,'MRI-CGCM3'!$K108,'NorESM1-M'!$K108)</f>
        <v>1.8777579058807037</v>
      </c>
      <c r="AA109" s="9">
        <f>STDEV('bcc-csm-1'!$L108,'bcc-csm1-1-m'!$L108,'BNU-ESM'!$L108,CanESM2!$L108,CCSM4!$L108,'CNRM-CM5'!$L108,'CSIRO-Mk3-6-0'!$L108,'GFDL-ESM2M'!$L108,'GFDL-ESM2G'!$L108,'HadGEM2-ES'!$L108,'HadGEM2-CC'!$L108,inmcm4!$L108,'IPSL-CM5A-LR'!$L108,'IPSL-CM5A-MR'!$L108,'IPSL-MC5B-LR'!$L108,MIROC5!$L108,'MIROC-ESM'!$L108,'MIROC-ESM-CHEM'!$L108,'MRI-CGCM3'!$L108,'NorESM1-M'!$L108)</f>
        <v>16.248020929503372</v>
      </c>
      <c r="AB109" s="9">
        <f>STDEV('bcc-csm-1'!$M108,'bcc-csm1-1-m'!$M108,'BNU-ESM'!$M108,CanESM2!$M108,CCSM4!$M108,'CNRM-CM5'!$M108,'CSIRO-Mk3-6-0'!$M108,'GFDL-ESM2M'!$M108,'GFDL-ESM2G'!$M108,'HadGEM2-ES'!$M108,'HadGEM2-CC'!$M108,inmcm4!$M108,'IPSL-CM5A-LR'!$M108,'IPSL-CM5A-MR'!$M108,'IPSL-MC5B-LR'!$M108,MIROC5!$M108,'MIROC-ESM'!$M108,'MIROC-ESM-CHEM'!$M108,'MRI-CGCM3'!$M108,'NorESM1-M'!$M108)</f>
        <v>25.070725406079109</v>
      </c>
      <c r="AC109" s="9">
        <f t="shared" si="234"/>
        <v>-7.8261640717743841</v>
      </c>
      <c r="AD109" s="9">
        <f t="shared" si="235"/>
        <v>-18.845684720084499</v>
      </c>
      <c r="AE109" s="9">
        <f t="shared" si="236"/>
        <v>-41.746454371611328</v>
      </c>
      <c r="AF109" s="9">
        <f t="shared" si="237"/>
        <v>-9.8502608971721113</v>
      </c>
      <c r="AG109" s="9">
        <f t="shared" si="238"/>
        <v>-26.827317705740118</v>
      </c>
      <c r="AH109" s="9">
        <f t="shared" si="239"/>
        <v>-53.374586320437331</v>
      </c>
      <c r="AI109" s="9">
        <f t="shared" si="240"/>
        <v>1.4871897126393834</v>
      </c>
      <c r="AJ109" s="9">
        <f t="shared" si="241"/>
        <v>44.572117057584499</v>
      </c>
      <c r="AK109" s="9">
        <f t="shared" si="242"/>
        <v>65.571383873611325</v>
      </c>
      <c r="AL109" s="9">
        <f t="shared" si="243"/>
        <v>1.4162865381121108</v>
      </c>
      <c r="AM109" s="9">
        <f t="shared" si="244"/>
        <v>70.660807871280127</v>
      </c>
      <c r="AN109" s="9">
        <f t="shared" si="245"/>
        <v>97.049766116037333</v>
      </c>
      <c r="AO109" s="60">
        <f>AVERAGE('bcc-csm-1'!$E108,'bcc-csm1-1-m'!$E108,'BNU-ESM'!$E108,CanESM2!$E108,CCSM4!$E108,'CNRM-CM5'!$E108,'CSIRO-Mk3-6-0'!$E108,'GFDL-ESM2M'!$E108,'GFDL-ESM2G'!$E108,'HadGEM2-ES'!$E108,'HadGEM2-CC'!$E108,inmcm4!$E108,'IPSL-CM5A-LR'!$E108,'IPSL-CM5A-MR'!$E108,'IPSL-MC5B-LR'!$E108,MIROC5!$E108,'MIROC-ESM'!$E108,'MIROC-ESM-CHEM'!$E108,'MRI-CGCM3'!$E108,'NorESM1-M'!$E108)</f>
        <v>14.229487179500001</v>
      </c>
      <c r="AP109" s="61">
        <f>AVERAGE('bcc-csm-1'!$F108,'bcc-csm1-1-m'!$F108,'BNU-ESM'!$F108,CanESM2!$F108,CCSM4!$F108,'CNRM-CM5'!$F108,'CSIRO-Mk3-6-0'!$F108,'GFDL-ESM2M'!$F108,'GFDL-ESM2G'!$F108,'HadGEM2-ES'!$F108,'HadGEM2-CC'!$F108,inmcm4!$F108,'IPSL-CM5A-LR'!$F108,'IPSL-CM5A-MR'!$F108,'IPSL-MC5B-LR'!$F108,MIROC5!$F108,'MIROC-ESM'!$F108,'MIROC-ESM-CHEM'!$F108,'MRI-CGCM3'!$F108,'NorESM1-M'!$F108)</f>
        <v>14.694856636199997</v>
      </c>
      <c r="AQ109" s="9">
        <f>AVERAGE('bcc-csm-1'!$G108,'bcc-csm1-1-m'!$G108,'BNU-ESM'!$G108,CanESM2!$G108,CCSM4!$G108,'CNRM-CM5'!$G108,'CSIRO-Mk3-6-0'!$G108,'GFDL-ESM2M'!$G108,'GFDL-ESM2G'!$G108,'HadGEM2-ES'!$G108,'HadGEM2-CC'!$G108,inmcm4!$G108,'IPSL-CM5A-LR'!$G108,'IPSL-CM5A-MR'!$G108,'IPSL-MC5B-LR'!$G108,MIROC5!$G108,'MIROC-ESM'!$G108,'MIROC-ESM-CHEM'!$G108,'MRI-CGCM3'!$G108,'NorESM1-M'!$G108)</f>
        <v>282.63704748999999</v>
      </c>
      <c r="AR109" s="57">
        <f t="shared" si="206"/>
        <v>-0.22274078746377354</v>
      </c>
      <c r="AS109" s="54">
        <f t="shared" si="207"/>
        <v>0.87535499577873743</v>
      </c>
      <c r="AT109" s="54">
        <f t="shared" si="208"/>
        <v>4.2147570025905676E-2</v>
      </c>
      <c r="AU109" s="57">
        <f t="shared" si="209"/>
        <v>-0.29635552752774452</v>
      </c>
      <c r="AV109" s="54">
        <f t="shared" si="210"/>
        <v>1.4914568835451765</v>
      </c>
      <c r="AW109" s="58">
        <f t="shared" si="211"/>
        <v>7.7263720703750427E-2</v>
      </c>
    </row>
    <row r="110" spans="1:49" ht="12.5" x14ac:dyDescent="0.25">
      <c r="A110" s="6"/>
      <c r="B110" s="6"/>
      <c r="C110" s="6"/>
      <c r="D110" s="6"/>
      <c r="E110" s="9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8"/>
      <c r="AK110" s="8"/>
      <c r="AL110" s="8"/>
      <c r="AM110" s="8"/>
      <c r="AN110" s="8"/>
    </row>
    <row r="111" spans="1:49" ht="12.5" x14ac:dyDescent="0.25">
      <c r="A111" s="6"/>
      <c r="B111" s="6"/>
      <c r="C111" s="6"/>
      <c r="D111" s="6"/>
      <c r="E111" s="9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8"/>
      <c r="AK111" s="8"/>
      <c r="AL111" s="8"/>
      <c r="AM111" s="8"/>
      <c r="AN111" s="8"/>
    </row>
    <row r="112" spans="1:49" ht="12.5" x14ac:dyDescent="0.25">
      <c r="A112" s="6"/>
      <c r="B112" s="6"/>
      <c r="C112" s="6"/>
      <c r="D112" s="6"/>
      <c r="E112" s="9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8"/>
      <c r="AK112" s="8"/>
      <c r="AL112" s="8"/>
      <c r="AM112" s="8"/>
      <c r="AN112" s="8"/>
    </row>
    <row r="113" spans="1:40" ht="12.5" x14ac:dyDescent="0.25">
      <c r="A113" s="6"/>
      <c r="B113" s="6"/>
      <c r="C113" s="6"/>
      <c r="D113" s="6"/>
      <c r="E113" s="9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8"/>
      <c r="AK113" s="8"/>
      <c r="AL113" s="8"/>
      <c r="AM113" s="8"/>
      <c r="AN113" s="8"/>
    </row>
    <row r="114" spans="1:40" ht="12.5" x14ac:dyDescent="0.25">
      <c r="A114" s="6"/>
      <c r="B114" s="6"/>
      <c r="C114" s="6"/>
      <c r="D114" s="6"/>
      <c r="E114" s="9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8"/>
      <c r="AK114" s="8"/>
      <c r="AL114" s="8"/>
      <c r="AM114" s="8"/>
      <c r="AN114" s="8"/>
    </row>
    <row r="115" spans="1:40" ht="12.5" x14ac:dyDescent="0.25">
      <c r="A115" s="6"/>
      <c r="B115" s="6"/>
      <c r="C115" s="6"/>
      <c r="D115" s="6"/>
      <c r="E115" s="9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8"/>
      <c r="AK115" s="8"/>
      <c r="AL115" s="8"/>
      <c r="AM115" s="8"/>
      <c r="AN115" s="8"/>
    </row>
    <row r="116" spans="1:40" ht="12.5" x14ac:dyDescent="0.25">
      <c r="A116" s="6"/>
      <c r="B116" s="6"/>
      <c r="C116" s="6"/>
      <c r="D116" s="6"/>
      <c r="E116" s="9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8"/>
      <c r="AK116" s="8"/>
      <c r="AL116" s="8"/>
      <c r="AM116" s="8"/>
      <c r="AN116" s="8"/>
    </row>
    <row r="117" spans="1:40" ht="12.5" x14ac:dyDescent="0.25">
      <c r="A117" s="6"/>
      <c r="B117" s="6"/>
      <c r="C117" s="6"/>
      <c r="D117" s="6"/>
      <c r="E117" s="9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8"/>
      <c r="AK117" s="8"/>
      <c r="AL117" s="8"/>
      <c r="AM117" s="8"/>
      <c r="AN117" s="8"/>
    </row>
    <row r="118" spans="1:40" ht="12.5" x14ac:dyDescent="0.25">
      <c r="A118" s="6"/>
      <c r="B118" s="6"/>
      <c r="C118" s="6"/>
      <c r="D118" s="6"/>
      <c r="E118" s="9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8"/>
      <c r="AK118" s="8"/>
      <c r="AL118" s="8"/>
      <c r="AM118" s="8"/>
      <c r="AN118" s="8"/>
    </row>
    <row r="119" spans="1:40" ht="12.5" x14ac:dyDescent="0.25">
      <c r="A119" s="6"/>
      <c r="B119" s="6"/>
      <c r="C119" s="6"/>
      <c r="D119" s="6"/>
      <c r="E119" s="9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8"/>
      <c r="AK119" s="8"/>
      <c r="AL119" s="8"/>
      <c r="AM119" s="8"/>
      <c r="AN119" s="8"/>
    </row>
    <row r="120" spans="1:40" ht="12.5" x14ac:dyDescent="0.25">
      <c r="A120" s="6"/>
      <c r="B120" s="6"/>
      <c r="C120" s="6"/>
      <c r="D120" s="6"/>
      <c r="E120" s="9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8"/>
      <c r="AK120" s="8"/>
      <c r="AL120" s="8"/>
      <c r="AM120" s="8"/>
      <c r="AN120" s="8"/>
    </row>
    <row r="121" spans="1:40" ht="12.5" x14ac:dyDescent="0.25">
      <c r="A121" s="6"/>
      <c r="B121" s="6"/>
      <c r="C121" s="6"/>
      <c r="D121" s="6"/>
      <c r="E121" s="9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8"/>
      <c r="AK121" s="8"/>
      <c r="AL121" s="8"/>
      <c r="AM121" s="8"/>
      <c r="AN121" s="8"/>
    </row>
    <row r="122" spans="1:40" ht="12.5" x14ac:dyDescent="0.25">
      <c r="A122" s="6"/>
      <c r="B122" s="6"/>
      <c r="C122" s="6"/>
      <c r="D122" s="6"/>
      <c r="E122" s="9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8"/>
      <c r="AK122" s="8"/>
      <c r="AL122" s="8"/>
      <c r="AM122" s="8"/>
      <c r="AN122" s="8"/>
    </row>
    <row r="123" spans="1:40" ht="12.5" x14ac:dyDescent="0.25">
      <c r="A123" s="6"/>
      <c r="B123" s="6"/>
      <c r="C123" s="6"/>
      <c r="D123" s="6"/>
      <c r="E123" s="9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8"/>
      <c r="AK123" s="8"/>
      <c r="AL123" s="8"/>
      <c r="AM123" s="8"/>
      <c r="AN123" s="8"/>
    </row>
    <row r="124" spans="1:40" ht="12.5" x14ac:dyDescent="0.25">
      <c r="A124" s="6"/>
      <c r="B124" s="6"/>
      <c r="C124" s="6"/>
      <c r="D124" s="6"/>
      <c r="E124" s="9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8"/>
      <c r="AK124" s="8"/>
      <c r="AL124" s="8"/>
      <c r="AM124" s="8"/>
      <c r="AN124" s="8"/>
    </row>
    <row r="125" spans="1:40" ht="12.5" x14ac:dyDescent="0.25">
      <c r="A125" s="6"/>
      <c r="B125" s="6"/>
      <c r="C125" s="6"/>
      <c r="D125" s="6"/>
      <c r="E125" s="9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8"/>
      <c r="AK125" s="8"/>
      <c r="AL125" s="8"/>
      <c r="AM125" s="8"/>
      <c r="AN125" s="8"/>
    </row>
    <row r="126" spans="1:40" ht="12.5" x14ac:dyDescent="0.25">
      <c r="A126" s="6"/>
      <c r="B126" s="6"/>
      <c r="C126" s="6"/>
      <c r="D126" s="6"/>
      <c r="E126" s="9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8"/>
      <c r="AK126" s="8"/>
      <c r="AL126" s="8"/>
      <c r="AM126" s="8"/>
      <c r="AN126" s="8"/>
    </row>
    <row r="127" spans="1:40" ht="12.5" x14ac:dyDescent="0.25">
      <c r="A127" s="6"/>
      <c r="B127" s="6"/>
      <c r="C127" s="6"/>
      <c r="D127" s="6"/>
      <c r="E127" s="9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8"/>
      <c r="AK127" s="8"/>
      <c r="AL127" s="8"/>
      <c r="AM127" s="8"/>
      <c r="AN127" s="8"/>
    </row>
    <row r="128" spans="1:40" ht="12.5" x14ac:dyDescent="0.25">
      <c r="A128" s="6"/>
      <c r="B128" s="6"/>
      <c r="C128" s="6"/>
      <c r="D128" s="6"/>
      <c r="E128" s="9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8"/>
      <c r="AK128" s="8"/>
      <c r="AL128" s="8"/>
      <c r="AM128" s="8"/>
      <c r="AN128" s="8"/>
    </row>
    <row r="129" spans="1:40" ht="12.5" x14ac:dyDescent="0.25">
      <c r="A129" s="6"/>
      <c r="B129" s="6"/>
      <c r="C129" s="6"/>
      <c r="D129" s="6"/>
      <c r="E129" s="9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8"/>
      <c r="AK129" s="8"/>
      <c r="AL129" s="8"/>
      <c r="AM129" s="8"/>
      <c r="AN129" s="8"/>
    </row>
    <row r="130" spans="1:40" ht="12.5" x14ac:dyDescent="0.25">
      <c r="A130" s="6"/>
      <c r="B130" s="6"/>
      <c r="C130" s="6"/>
      <c r="D130" s="6"/>
      <c r="E130" s="9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8"/>
      <c r="AK130" s="8"/>
      <c r="AL130" s="8"/>
      <c r="AM130" s="8"/>
      <c r="AN130" s="8"/>
    </row>
    <row r="131" spans="1:40" ht="12.5" x14ac:dyDescent="0.25">
      <c r="A131" s="6"/>
      <c r="B131" s="6"/>
      <c r="C131" s="6"/>
      <c r="D131" s="6"/>
      <c r="E131" s="9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8"/>
      <c r="AK131" s="8"/>
      <c r="AL131" s="8"/>
      <c r="AM131" s="8"/>
      <c r="AN131" s="8"/>
    </row>
    <row r="132" spans="1:40" ht="12.5" x14ac:dyDescent="0.25">
      <c r="A132" s="6"/>
      <c r="B132" s="6"/>
      <c r="C132" s="6"/>
      <c r="D132" s="6"/>
      <c r="E132" s="9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8"/>
      <c r="AK132" s="8"/>
      <c r="AL132" s="8"/>
      <c r="AM132" s="8"/>
      <c r="AN132" s="8"/>
    </row>
    <row r="133" spans="1:40" ht="12.5" x14ac:dyDescent="0.25">
      <c r="A133" s="6"/>
      <c r="B133" s="6"/>
      <c r="C133" s="6"/>
      <c r="D133" s="6"/>
      <c r="E133" s="9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8"/>
      <c r="AK133" s="8"/>
      <c r="AL133" s="8"/>
      <c r="AM133" s="8"/>
      <c r="AN133" s="8"/>
    </row>
    <row r="134" spans="1:40" ht="12.5" x14ac:dyDescent="0.25">
      <c r="A134" s="6"/>
      <c r="B134" s="6"/>
      <c r="C134" s="6"/>
      <c r="D134" s="6"/>
      <c r="E134" s="9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8"/>
      <c r="AK134" s="8"/>
      <c r="AL134" s="8"/>
      <c r="AM134" s="8"/>
      <c r="AN134" s="8"/>
    </row>
    <row r="135" spans="1:40" ht="12.5" x14ac:dyDescent="0.25">
      <c r="A135" s="6"/>
      <c r="B135" s="6"/>
      <c r="C135" s="6"/>
      <c r="D135" s="6"/>
      <c r="E135" s="9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8"/>
      <c r="AK135" s="8"/>
      <c r="AL135" s="8"/>
      <c r="AM135" s="8"/>
      <c r="AN135" s="8"/>
    </row>
    <row r="136" spans="1:40" ht="12.5" x14ac:dyDescent="0.25">
      <c r="A136" s="6"/>
      <c r="B136" s="6"/>
      <c r="C136" s="6"/>
      <c r="D136" s="6"/>
      <c r="E136" s="9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8"/>
      <c r="AK136" s="8"/>
      <c r="AL136" s="8"/>
      <c r="AM136" s="8"/>
      <c r="AN136" s="8"/>
    </row>
    <row r="137" spans="1:40" ht="12.5" x14ac:dyDescent="0.25">
      <c r="A137" s="6"/>
      <c r="B137" s="6"/>
      <c r="C137" s="6"/>
      <c r="D137" s="6"/>
      <c r="E137" s="9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8"/>
      <c r="AK137" s="8"/>
      <c r="AL137" s="8"/>
      <c r="AM137" s="8"/>
      <c r="AN137" s="8"/>
    </row>
    <row r="138" spans="1:40" ht="12.5" x14ac:dyDescent="0.25">
      <c r="A138" s="6"/>
      <c r="B138" s="6"/>
      <c r="C138" s="6"/>
      <c r="D138" s="6"/>
      <c r="E138" s="9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8"/>
      <c r="AK138" s="8"/>
      <c r="AL138" s="8"/>
      <c r="AM138" s="8"/>
      <c r="AN138" s="8"/>
    </row>
    <row r="139" spans="1:40" ht="12.5" x14ac:dyDescent="0.25">
      <c r="A139" s="6"/>
      <c r="B139" s="6"/>
      <c r="C139" s="6"/>
      <c r="D139" s="6"/>
      <c r="E139" s="9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8"/>
      <c r="AK139" s="8"/>
      <c r="AL139" s="8"/>
      <c r="AM139" s="8"/>
      <c r="AN139" s="8"/>
    </row>
    <row r="140" spans="1:40" ht="12.5" x14ac:dyDescent="0.25">
      <c r="A140" s="6"/>
      <c r="B140" s="6"/>
      <c r="C140" s="6"/>
      <c r="D140" s="6"/>
      <c r="E140" s="9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8"/>
      <c r="AK140" s="8"/>
      <c r="AL140" s="8"/>
      <c r="AM140" s="8"/>
      <c r="AN140" s="8"/>
    </row>
    <row r="141" spans="1:40" ht="12.5" x14ac:dyDescent="0.25">
      <c r="A141" s="6"/>
      <c r="B141" s="6"/>
      <c r="C141" s="6"/>
      <c r="D141" s="6"/>
      <c r="E141" s="9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8"/>
      <c r="AK141" s="8"/>
      <c r="AL141" s="8"/>
      <c r="AM141" s="8"/>
      <c r="AN141" s="8"/>
    </row>
    <row r="142" spans="1:40" ht="12.5" x14ac:dyDescent="0.25">
      <c r="A142" s="6"/>
      <c r="B142" s="6"/>
      <c r="C142" s="6"/>
      <c r="D142" s="6"/>
      <c r="E142" s="9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8"/>
      <c r="AK142" s="8"/>
      <c r="AL142" s="8"/>
      <c r="AM142" s="8"/>
      <c r="AN142" s="8"/>
    </row>
    <row r="143" spans="1:40" ht="12.5" x14ac:dyDescent="0.25">
      <c r="A143" s="6"/>
      <c r="B143" s="6"/>
      <c r="C143" s="6"/>
      <c r="D143" s="6"/>
      <c r="E143" s="9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8"/>
      <c r="AK143" s="8"/>
      <c r="AL143" s="8"/>
      <c r="AM143" s="8"/>
      <c r="AN143" s="8"/>
    </row>
    <row r="144" spans="1:40" ht="12.5" x14ac:dyDescent="0.25">
      <c r="A144" s="6"/>
      <c r="B144" s="6"/>
      <c r="C144" s="6"/>
      <c r="D144" s="6"/>
      <c r="E144" s="9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8"/>
      <c r="AK144" s="8"/>
      <c r="AL144" s="8"/>
      <c r="AM144" s="8"/>
      <c r="AN144" s="8"/>
    </row>
    <row r="145" spans="1:40" ht="12.5" x14ac:dyDescent="0.25">
      <c r="A145" s="6"/>
      <c r="B145" s="6"/>
      <c r="C145" s="6"/>
      <c r="D145" s="6"/>
      <c r="E145" s="9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8"/>
      <c r="AK145" s="8"/>
      <c r="AL145" s="8"/>
      <c r="AM145" s="8"/>
      <c r="AN145" s="8"/>
    </row>
    <row r="146" spans="1:40" ht="12.5" x14ac:dyDescent="0.25">
      <c r="A146" s="6"/>
      <c r="B146" s="6"/>
      <c r="C146" s="6"/>
      <c r="D146" s="6"/>
      <c r="E146" s="9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8"/>
      <c r="AK146" s="8"/>
      <c r="AL146" s="8"/>
      <c r="AM146" s="8"/>
      <c r="AN146" s="8"/>
    </row>
    <row r="147" spans="1:40" ht="12.5" x14ac:dyDescent="0.25">
      <c r="A147" s="6"/>
      <c r="B147" s="6"/>
      <c r="C147" s="6"/>
      <c r="D147" s="6"/>
      <c r="E147" s="9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8"/>
      <c r="AK147" s="8"/>
      <c r="AL147" s="8"/>
      <c r="AM147" s="8"/>
      <c r="AN147" s="8"/>
    </row>
    <row r="148" spans="1:40" ht="12.5" x14ac:dyDescent="0.25">
      <c r="A148" s="6"/>
      <c r="B148" s="6"/>
      <c r="C148" s="6"/>
      <c r="D148" s="6"/>
      <c r="E148" s="9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8"/>
      <c r="AK148" s="8"/>
      <c r="AL148" s="8"/>
      <c r="AM148" s="8"/>
      <c r="AN148" s="8"/>
    </row>
    <row r="149" spans="1:40" ht="12.5" x14ac:dyDescent="0.25">
      <c r="A149" s="6"/>
      <c r="B149" s="6"/>
      <c r="C149" s="6"/>
      <c r="D149" s="6"/>
      <c r="E149" s="9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8"/>
      <c r="AK149" s="8"/>
      <c r="AL149" s="8"/>
      <c r="AM149" s="8"/>
      <c r="AN149" s="8"/>
    </row>
    <row r="150" spans="1:40" ht="12.5" x14ac:dyDescent="0.25">
      <c r="A150" s="6"/>
      <c r="B150" s="6"/>
      <c r="C150" s="6"/>
      <c r="D150" s="6"/>
      <c r="E150" s="9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8"/>
      <c r="AK150" s="8"/>
      <c r="AL150" s="8"/>
      <c r="AM150" s="8"/>
      <c r="AN150" s="8"/>
    </row>
    <row r="151" spans="1:40" ht="12.5" x14ac:dyDescent="0.25">
      <c r="A151" s="6"/>
      <c r="B151" s="6"/>
      <c r="C151" s="6"/>
      <c r="D151" s="6"/>
      <c r="E151" s="9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8"/>
      <c r="AK151" s="8"/>
      <c r="AL151" s="8"/>
      <c r="AM151" s="8"/>
      <c r="AN151" s="8"/>
    </row>
    <row r="152" spans="1:40" ht="12.5" x14ac:dyDescent="0.25">
      <c r="A152" s="6"/>
      <c r="B152" s="6"/>
      <c r="C152" s="6"/>
      <c r="D152" s="6"/>
      <c r="E152" s="9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8"/>
      <c r="AK152" s="8"/>
      <c r="AL152" s="8"/>
      <c r="AM152" s="8"/>
      <c r="AN152" s="8"/>
    </row>
    <row r="153" spans="1:40" ht="12.5" x14ac:dyDescent="0.25">
      <c r="A153" s="6"/>
      <c r="B153" s="6"/>
      <c r="C153" s="6"/>
      <c r="D153" s="6"/>
      <c r="E153" s="9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8"/>
      <c r="AK153" s="8"/>
      <c r="AL153" s="8"/>
      <c r="AM153" s="8"/>
      <c r="AN153" s="8"/>
    </row>
    <row r="154" spans="1:40" ht="12.5" x14ac:dyDescent="0.25">
      <c r="A154" s="6"/>
      <c r="B154" s="6"/>
      <c r="C154" s="6"/>
      <c r="D154" s="6"/>
      <c r="E154" s="9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8"/>
      <c r="AK154" s="8"/>
      <c r="AL154" s="8"/>
      <c r="AM154" s="8"/>
      <c r="AN154" s="8"/>
    </row>
    <row r="155" spans="1:40" ht="12.5" x14ac:dyDescent="0.25">
      <c r="A155" s="6"/>
      <c r="B155" s="6"/>
      <c r="C155" s="6"/>
      <c r="D155" s="6"/>
      <c r="E155" s="9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8"/>
      <c r="AK155" s="8"/>
      <c r="AL155" s="8"/>
      <c r="AM155" s="8"/>
      <c r="AN155" s="8"/>
    </row>
    <row r="156" spans="1:40" ht="12.5" x14ac:dyDescent="0.25">
      <c r="A156" s="6"/>
      <c r="B156" s="6"/>
      <c r="C156" s="6"/>
      <c r="D156" s="6"/>
      <c r="E156" s="9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8"/>
      <c r="AK156" s="8"/>
      <c r="AL156" s="8"/>
      <c r="AM156" s="8"/>
      <c r="AN156" s="8"/>
    </row>
    <row r="157" spans="1:40" ht="12.5" x14ac:dyDescent="0.25">
      <c r="A157" s="6"/>
      <c r="B157" s="6"/>
      <c r="C157" s="6"/>
      <c r="D157" s="6"/>
      <c r="E157" s="9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8"/>
      <c r="AK157" s="8"/>
      <c r="AL157" s="8"/>
      <c r="AM157" s="8"/>
      <c r="AN157" s="8"/>
    </row>
    <row r="158" spans="1:40" ht="12.5" x14ac:dyDescent="0.25">
      <c r="A158" s="6"/>
      <c r="B158" s="6"/>
      <c r="C158" s="6"/>
      <c r="D158" s="6"/>
      <c r="E158" s="9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8"/>
      <c r="AK158" s="8"/>
      <c r="AL158" s="8"/>
      <c r="AM158" s="8"/>
      <c r="AN158" s="8"/>
    </row>
    <row r="159" spans="1:40" ht="12.5" x14ac:dyDescent="0.25">
      <c r="A159" s="6"/>
      <c r="B159" s="6"/>
      <c r="C159" s="6"/>
      <c r="D159" s="6"/>
      <c r="E159" s="9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8"/>
      <c r="AK159" s="8"/>
      <c r="AL159" s="8"/>
      <c r="AM159" s="8"/>
      <c r="AN159" s="8"/>
    </row>
    <row r="160" spans="1:40" ht="12.5" x14ac:dyDescent="0.25">
      <c r="A160" s="6"/>
      <c r="B160" s="6"/>
      <c r="C160" s="6"/>
      <c r="D160" s="6"/>
      <c r="E160" s="9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8"/>
      <c r="AK160" s="8"/>
      <c r="AL160" s="8"/>
      <c r="AM160" s="8"/>
      <c r="AN160" s="8"/>
    </row>
    <row r="161" spans="1:40" ht="12.5" x14ac:dyDescent="0.25">
      <c r="A161" s="6"/>
      <c r="B161" s="6"/>
      <c r="C161" s="6"/>
      <c r="D161" s="6"/>
      <c r="E161" s="9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8"/>
      <c r="AK161" s="8"/>
      <c r="AL161" s="8"/>
      <c r="AM161" s="8"/>
      <c r="AN161" s="8"/>
    </row>
    <row r="162" spans="1:40" ht="12.5" x14ac:dyDescent="0.25">
      <c r="A162" s="6"/>
      <c r="B162" s="6"/>
      <c r="C162" s="6"/>
      <c r="D162" s="6"/>
      <c r="E162" s="9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8"/>
      <c r="AK162" s="8"/>
      <c r="AL162" s="8"/>
      <c r="AM162" s="8"/>
      <c r="AN162" s="8"/>
    </row>
    <row r="163" spans="1:40" ht="12.5" x14ac:dyDescent="0.25">
      <c r="A163" s="6"/>
      <c r="B163" s="6"/>
      <c r="C163" s="6"/>
      <c r="D163" s="6"/>
      <c r="E163" s="9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8"/>
      <c r="AK163" s="8"/>
      <c r="AL163" s="8"/>
      <c r="AM163" s="8"/>
      <c r="AN163" s="8"/>
    </row>
    <row r="164" spans="1:40" ht="12.5" x14ac:dyDescent="0.25">
      <c r="A164" s="6"/>
      <c r="B164" s="6"/>
      <c r="C164" s="6"/>
      <c r="D164" s="6"/>
      <c r="E164" s="9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8"/>
      <c r="AK164" s="8"/>
      <c r="AL164" s="8"/>
      <c r="AM164" s="8"/>
      <c r="AN164" s="8"/>
    </row>
    <row r="165" spans="1:40" ht="12.5" x14ac:dyDescent="0.25">
      <c r="A165" s="6"/>
      <c r="B165" s="6"/>
      <c r="C165" s="6"/>
      <c r="D165" s="6"/>
      <c r="E165" s="9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8"/>
      <c r="AK165" s="8"/>
      <c r="AL165" s="8"/>
      <c r="AM165" s="8"/>
      <c r="AN165" s="8"/>
    </row>
    <row r="166" spans="1:40" ht="12.5" x14ac:dyDescent="0.25">
      <c r="A166" s="6"/>
      <c r="B166" s="6"/>
      <c r="C166" s="6"/>
      <c r="D166" s="6"/>
      <c r="E166" s="9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8"/>
      <c r="AK166" s="8"/>
      <c r="AL166" s="8"/>
      <c r="AM166" s="8"/>
      <c r="AN166" s="8"/>
    </row>
    <row r="167" spans="1:40" ht="12.5" x14ac:dyDescent="0.25">
      <c r="A167" s="6"/>
      <c r="B167" s="6"/>
      <c r="C167" s="6"/>
      <c r="D167" s="6"/>
      <c r="E167" s="9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8"/>
      <c r="AK167" s="8"/>
      <c r="AL167" s="8"/>
      <c r="AM167" s="8"/>
      <c r="AN167" s="8"/>
    </row>
    <row r="168" spans="1:40" ht="12.5" x14ac:dyDescent="0.25">
      <c r="A168" s="6"/>
      <c r="B168" s="6"/>
      <c r="C168" s="6"/>
      <c r="D168" s="6"/>
      <c r="E168" s="9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8"/>
      <c r="AK168" s="8"/>
      <c r="AL168" s="8"/>
      <c r="AM168" s="8"/>
      <c r="AN168" s="8"/>
    </row>
    <row r="169" spans="1:40" ht="12.5" x14ac:dyDescent="0.25">
      <c r="A169" s="6"/>
      <c r="B169" s="6"/>
      <c r="C169" s="6"/>
      <c r="D169" s="6"/>
      <c r="E169" s="9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8"/>
      <c r="AK169" s="8"/>
      <c r="AL169" s="8"/>
      <c r="AM169" s="8"/>
      <c r="AN169" s="8"/>
    </row>
    <row r="170" spans="1:40" ht="12.5" x14ac:dyDescent="0.25">
      <c r="A170" s="6"/>
      <c r="B170" s="6"/>
      <c r="C170" s="6"/>
      <c r="D170" s="6"/>
      <c r="E170" s="9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8"/>
      <c r="AK170" s="8"/>
      <c r="AL170" s="8"/>
      <c r="AM170" s="8"/>
      <c r="AN170" s="8"/>
    </row>
    <row r="171" spans="1:40" ht="12.5" x14ac:dyDescent="0.25">
      <c r="A171" s="6"/>
      <c r="B171" s="6"/>
      <c r="C171" s="6"/>
      <c r="D171" s="6"/>
      <c r="E171" s="9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8"/>
      <c r="AK171" s="8"/>
      <c r="AL171" s="8"/>
      <c r="AM171" s="8"/>
      <c r="AN171" s="8"/>
    </row>
    <row r="172" spans="1:40" ht="12.5" x14ac:dyDescent="0.25">
      <c r="A172" s="6"/>
      <c r="B172" s="6"/>
      <c r="C172" s="6"/>
      <c r="D172" s="6"/>
      <c r="E172" s="9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8"/>
      <c r="AK172" s="8"/>
      <c r="AL172" s="8"/>
      <c r="AM172" s="8"/>
      <c r="AN172" s="8"/>
    </row>
    <row r="173" spans="1:40" ht="12.5" x14ac:dyDescent="0.25">
      <c r="A173" s="6"/>
      <c r="B173" s="6"/>
      <c r="C173" s="6"/>
      <c r="D173" s="6"/>
      <c r="E173" s="9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8"/>
      <c r="AK173" s="8"/>
      <c r="AL173" s="8"/>
      <c r="AM173" s="8"/>
      <c r="AN173" s="8"/>
    </row>
    <row r="174" spans="1:40" ht="12.5" x14ac:dyDescent="0.25">
      <c r="A174" s="6"/>
      <c r="B174" s="6"/>
      <c r="C174" s="6"/>
      <c r="D174" s="6"/>
      <c r="E174" s="9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8"/>
      <c r="AK174" s="8"/>
      <c r="AL174" s="8"/>
      <c r="AM174" s="8"/>
      <c r="AN174" s="8"/>
    </row>
    <row r="175" spans="1:40" ht="12.5" x14ac:dyDescent="0.25">
      <c r="A175" s="6"/>
      <c r="B175" s="6"/>
      <c r="C175" s="6"/>
      <c r="D175" s="6"/>
      <c r="E175" s="9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8"/>
      <c r="AK175" s="8"/>
      <c r="AL175" s="8"/>
      <c r="AM175" s="8"/>
      <c r="AN175" s="8"/>
    </row>
    <row r="176" spans="1:40" ht="12.5" x14ac:dyDescent="0.25">
      <c r="A176" s="6"/>
      <c r="B176" s="6"/>
      <c r="C176" s="6"/>
      <c r="D176" s="6"/>
      <c r="E176" s="9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8"/>
      <c r="AK176" s="8"/>
      <c r="AL176" s="8"/>
      <c r="AM176" s="8"/>
      <c r="AN176" s="8"/>
    </row>
    <row r="177" spans="1:40" ht="12.5" x14ac:dyDescent="0.25">
      <c r="A177" s="6"/>
      <c r="B177" s="6"/>
      <c r="C177" s="6"/>
      <c r="D177" s="6"/>
      <c r="E177" s="9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8"/>
      <c r="AK177" s="8"/>
      <c r="AL177" s="8"/>
      <c r="AM177" s="8"/>
      <c r="AN177" s="8"/>
    </row>
    <row r="178" spans="1:40" ht="12.5" x14ac:dyDescent="0.25">
      <c r="A178" s="6"/>
      <c r="B178" s="6"/>
      <c r="C178" s="6"/>
      <c r="D178" s="6"/>
      <c r="E178" s="9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8"/>
      <c r="AK178" s="8"/>
      <c r="AL178" s="8"/>
      <c r="AM178" s="8"/>
      <c r="AN178" s="8"/>
    </row>
    <row r="179" spans="1:40" ht="12.5" x14ac:dyDescent="0.25">
      <c r="A179" s="6"/>
      <c r="B179" s="6"/>
      <c r="C179" s="6"/>
      <c r="D179" s="6"/>
      <c r="E179" s="9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8"/>
      <c r="AK179" s="8"/>
      <c r="AL179" s="8"/>
      <c r="AM179" s="8"/>
      <c r="AN179" s="8"/>
    </row>
    <row r="180" spans="1:40" ht="12.5" x14ac:dyDescent="0.25">
      <c r="A180" s="6"/>
      <c r="B180" s="6"/>
      <c r="C180" s="6"/>
      <c r="D180" s="6"/>
      <c r="E180" s="9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8"/>
      <c r="AK180" s="8"/>
      <c r="AL180" s="8"/>
      <c r="AM180" s="8"/>
      <c r="AN180" s="8"/>
    </row>
    <row r="181" spans="1:40" ht="12.5" x14ac:dyDescent="0.25">
      <c r="A181" s="6"/>
      <c r="B181" s="6"/>
      <c r="C181" s="6"/>
      <c r="D181" s="6"/>
      <c r="E181" s="9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8"/>
      <c r="AK181" s="8"/>
      <c r="AL181" s="8"/>
      <c r="AM181" s="8"/>
      <c r="AN181" s="8"/>
    </row>
    <row r="182" spans="1:40" ht="12.5" x14ac:dyDescent="0.25">
      <c r="A182" s="6"/>
      <c r="B182" s="6"/>
      <c r="C182" s="6"/>
      <c r="D182" s="6"/>
      <c r="E182" s="9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8"/>
      <c r="AK182" s="8"/>
      <c r="AL182" s="8"/>
      <c r="AM182" s="8"/>
      <c r="AN182" s="8"/>
    </row>
    <row r="183" spans="1:40" ht="12.5" x14ac:dyDescent="0.25">
      <c r="A183" s="6"/>
      <c r="B183" s="6"/>
      <c r="C183" s="6"/>
      <c r="D183" s="6"/>
      <c r="E183" s="9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8"/>
      <c r="AK183" s="8"/>
      <c r="AL183" s="8"/>
      <c r="AM183" s="8"/>
      <c r="AN183" s="8"/>
    </row>
    <row r="184" spans="1:40" ht="12.5" x14ac:dyDescent="0.25">
      <c r="A184" s="6"/>
      <c r="B184" s="6"/>
      <c r="C184" s="6"/>
      <c r="D184" s="6"/>
      <c r="E184" s="9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8"/>
      <c r="AK184" s="8"/>
      <c r="AL184" s="8"/>
      <c r="AM184" s="8"/>
      <c r="AN184" s="8"/>
    </row>
    <row r="185" spans="1:40" ht="12.5" x14ac:dyDescent="0.25">
      <c r="A185" s="6"/>
      <c r="B185" s="6"/>
      <c r="C185" s="6"/>
      <c r="D185" s="6"/>
      <c r="E185" s="9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8"/>
      <c r="AK185" s="8"/>
      <c r="AL185" s="8"/>
      <c r="AM185" s="8"/>
      <c r="AN185" s="8"/>
    </row>
    <row r="186" spans="1:40" ht="12.5" x14ac:dyDescent="0.25">
      <c r="A186" s="6"/>
      <c r="B186" s="6"/>
      <c r="C186" s="6"/>
      <c r="D186" s="6"/>
      <c r="E186" s="9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8"/>
      <c r="AK186" s="8"/>
      <c r="AL186" s="8"/>
      <c r="AM186" s="8"/>
      <c r="AN186" s="8"/>
    </row>
    <row r="187" spans="1:40" ht="12.5" x14ac:dyDescent="0.25">
      <c r="A187" s="6"/>
      <c r="B187" s="6"/>
      <c r="C187" s="6"/>
      <c r="D187" s="6"/>
      <c r="E187" s="9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8"/>
      <c r="AK187" s="8"/>
      <c r="AL187" s="8"/>
      <c r="AM187" s="8"/>
      <c r="AN187" s="8"/>
    </row>
    <row r="188" spans="1:40" ht="12.5" x14ac:dyDescent="0.25">
      <c r="A188" s="6"/>
      <c r="B188" s="6"/>
      <c r="C188" s="6"/>
      <c r="D188" s="6"/>
      <c r="E188" s="9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8"/>
      <c r="AK188" s="8"/>
      <c r="AL188" s="8"/>
      <c r="AM188" s="8"/>
      <c r="AN188" s="8"/>
    </row>
    <row r="189" spans="1:40" ht="12.5" x14ac:dyDescent="0.25">
      <c r="A189" s="6"/>
      <c r="B189" s="6"/>
      <c r="C189" s="6"/>
      <c r="D189" s="6"/>
      <c r="E189" s="9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8"/>
      <c r="AK189" s="8"/>
      <c r="AL189" s="8"/>
      <c r="AM189" s="8"/>
      <c r="AN189" s="8"/>
    </row>
    <row r="190" spans="1:40" ht="12.5" x14ac:dyDescent="0.25">
      <c r="A190" s="6"/>
      <c r="B190" s="6"/>
      <c r="C190" s="6"/>
      <c r="D190" s="6"/>
      <c r="E190" s="9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8"/>
      <c r="AK190" s="8"/>
      <c r="AL190" s="8"/>
      <c r="AM190" s="8"/>
      <c r="AN190" s="8"/>
    </row>
    <row r="191" spans="1:40" ht="12.5" x14ac:dyDescent="0.25">
      <c r="A191" s="6"/>
      <c r="B191" s="6"/>
      <c r="C191" s="6"/>
      <c r="D191" s="6"/>
      <c r="E191" s="9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8"/>
      <c r="AK191" s="8"/>
      <c r="AL191" s="8"/>
      <c r="AM191" s="8"/>
      <c r="AN191" s="8"/>
    </row>
    <row r="192" spans="1:40" ht="12.5" x14ac:dyDescent="0.25">
      <c r="A192" s="6"/>
      <c r="B192" s="6"/>
      <c r="C192" s="6"/>
      <c r="D192" s="6"/>
      <c r="E192" s="9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8"/>
      <c r="AK192" s="8"/>
      <c r="AL192" s="8"/>
      <c r="AM192" s="8"/>
      <c r="AN192" s="8"/>
    </row>
    <row r="193" spans="1:40" ht="12.5" x14ac:dyDescent="0.25">
      <c r="A193" s="6"/>
      <c r="B193" s="6"/>
      <c r="C193" s="6"/>
      <c r="D193" s="6"/>
      <c r="E193" s="9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8"/>
      <c r="AK193" s="8"/>
      <c r="AL193" s="8"/>
      <c r="AM193" s="8"/>
      <c r="AN193" s="8"/>
    </row>
    <row r="194" spans="1:40" ht="12.5" x14ac:dyDescent="0.25">
      <c r="A194" s="6"/>
      <c r="B194" s="6"/>
      <c r="C194" s="6"/>
      <c r="D194" s="6"/>
      <c r="E194" s="9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8"/>
      <c r="AK194" s="8"/>
      <c r="AL194" s="8"/>
      <c r="AM194" s="8"/>
      <c r="AN194" s="8"/>
    </row>
    <row r="195" spans="1:40" ht="12.5" x14ac:dyDescent="0.25">
      <c r="A195" s="6"/>
      <c r="B195" s="6"/>
      <c r="C195" s="6"/>
      <c r="D195" s="6"/>
      <c r="E195" s="9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8"/>
      <c r="AK195" s="8"/>
      <c r="AL195" s="8"/>
      <c r="AM195" s="8"/>
      <c r="AN195" s="8"/>
    </row>
    <row r="196" spans="1:40" ht="12.5" x14ac:dyDescent="0.25">
      <c r="A196" s="6"/>
      <c r="B196" s="6"/>
      <c r="C196" s="6"/>
      <c r="D196" s="6"/>
      <c r="E196" s="9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8"/>
      <c r="AK196" s="8"/>
      <c r="AL196" s="8"/>
      <c r="AM196" s="8"/>
      <c r="AN196" s="8"/>
    </row>
    <row r="197" spans="1:40" ht="12.5" x14ac:dyDescent="0.25">
      <c r="A197" s="6"/>
      <c r="B197" s="6"/>
      <c r="C197" s="6"/>
      <c r="D197" s="6"/>
      <c r="E197" s="9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8"/>
      <c r="AK197" s="8"/>
      <c r="AL197" s="8"/>
      <c r="AM197" s="8"/>
      <c r="AN197" s="8"/>
    </row>
    <row r="198" spans="1:40" ht="12.5" x14ac:dyDescent="0.25">
      <c r="A198" s="6"/>
      <c r="B198" s="6"/>
      <c r="C198" s="6"/>
      <c r="D198" s="6"/>
      <c r="E198" s="9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8"/>
      <c r="AK198" s="8"/>
      <c r="AL198" s="8"/>
      <c r="AM198" s="8"/>
      <c r="AN198" s="8"/>
    </row>
    <row r="199" spans="1:40" ht="12.5" x14ac:dyDescent="0.25">
      <c r="A199" s="6"/>
      <c r="B199" s="6"/>
      <c r="C199" s="6"/>
      <c r="D199" s="6"/>
      <c r="E199" s="9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8"/>
      <c r="AK199" s="8"/>
      <c r="AL199" s="8"/>
      <c r="AM199" s="8"/>
      <c r="AN199" s="8"/>
    </row>
    <row r="200" spans="1:40" ht="12.5" x14ac:dyDescent="0.25">
      <c r="A200" s="6"/>
      <c r="B200" s="6"/>
      <c r="C200" s="6"/>
      <c r="D200" s="6"/>
      <c r="E200" s="9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8"/>
      <c r="AK200" s="8"/>
      <c r="AL200" s="8"/>
      <c r="AM200" s="8"/>
      <c r="AN200" s="8"/>
    </row>
    <row r="201" spans="1:40" ht="12.5" x14ac:dyDescent="0.25">
      <c r="A201" s="6"/>
      <c r="B201" s="6"/>
      <c r="C201" s="6"/>
      <c r="D201" s="6"/>
      <c r="E201" s="9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8"/>
      <c r="AK201" s="8"/>
      <c r="AL201" s="8"/>
      <c r="AM201" s="8"/>
      <c r="AN201" s="8"/>
    </row>
    <row r="202" spans="1:40" ht="12.5" x14ac:dyDescent="0.25">
      <c r="A202" s="6"/>
      <c r="B202" s="6"/>
      <c r="C202" s="6"/>
      <c r="D202" s="6"/>
      <c r="E202" s="9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8"/>
      <c r="AK202" s="8"/>
      <c r="AL202" s="8"/>
      <c r="AM202" s="8"/>
      <c r="AN202" s="8"/>
    </row>
    <row r="203" spans="1:40" ht="12.5" x14ac:dyDescent="0.25">
      <c r="A203" s="6"/>
      <c r="B203" s="6"/>
      <c r="C203" s="6"/>
      <c r="D203" s="6"/>
      <c r="E203" s="9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8"/>
      <c r="AK203" s="8"/>
      <c r="AL203" s="8"/>
      <c r="AM203" s="8"/>
      <c r="AN203" s="8"/>
    </row>
    <row r="204" spans="1:40" ht="12.5" x14ac:dyDescent="0.25">
      <c r="A204" s="6"/>
      <c r="B204" s="6"/>
      <c r="C204" s="6"/>
      <c r="D204" s="6"/>
      <c r="E204" s="9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8"/>
      <c r="AK204" s="8"/>
      <c r="AL204" s="8"/>
      <c r="AM204" s="8"/>
      <c r="AN204" s="8"/>
    </row>
    <row r="205" spans="1:40" ht="12.5" x14ac:dyDescent="0.25">
      <c r="A205" s="6"/>
      <c r="B205" s="6"/>
      <c r="C205" s="6"/>
      <c r="D205" s="6"/>
      <c r="E205" s="9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8"/>
      <c r="AK205" s="8"/>
      <c r="AL205" s="8"/>
      <c r="AM205" s="8"/>
      <c r="AN205" s="8"/>
    </row>
    <row r="206" spans="1:40" ht="12.5" x14ac:dyDescent="0.25">
      <c r="A206" s="6"/>
      <c r="B206" s="6"/>
      <c r="C206" s="6"/>
      <c r="D206" s="6"/>
      <c r="E206" s="9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8"/>
      <c r="AK206" s="8"/>
      <c r="AL206" s="8"/>
      <c r="AM206" s="8"/>
      <c r="AN206" s="8"/>
    </row>
    <row r="207" spans="1:40" ht="12.5" x14ac:dyDescent="0.25">
      <c r="A207" s="6"/>
      <c r="B207" s="6"/>
      <c r="C207" s="6"/>
      <c r="D207" s="6"/>
      <c r="E207" s="9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8"/>
      <c r="AK207" s="8"/>
      <c r="AL207" s="8"/>
      <c r="AM207" s="8"/>
      <c r="AN207" s="8"/>
    </row>
    <row r="208" spans="1:40" ht="12.5" x14ac:dyDescent="0.25">
      <c r="A208" s="6"/>
      <c r="B208" s="6"/>
      <c r="C208" s="6"/>
      <c r="D208" s="6"/>
      <c r="E208" s="9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8"/>
      <c r="AK208" s="8"/>
      <c r="AL208" s="8"/>
      <c r="AM208" s="8"/>
      <c r="AN208" s="8"/>
    </row>
    <row r="209" spans="1:40" ht="12.5" x14ac:dyDescent="0.25">
      <c r="A209" s="6"/>
      <c r="B209" s="6"/>
      <c r="C209" s="6"/>
      <c r="D209" s="6"/>
      <c r="E209" s="9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8"/>
      <c r="AK209" s="8"/>
      <c r="AL209" s="8"/>
      <c r="AM209" s="8"/>
      <c r="AN209" s="8"/>
    </row>
    <row r="210" spans="1:40" ht="12.5" x14ac:dyDescent="0.25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8"/>
      <c r="AK210" s="8"/>
      <c r="AL210" s="8"/>
      <c r="AM210" s="8"/>
      <c r="AN210" s="8"/>
    </row>
    <row r="211" spans="1:40" ht="12.5" x14ac:dyDescent="0.25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8"/>
      <c r="AK211" s="8"/>
      <c r="AL211" s="8"/>
      <c r="AM211" s="8"/>
      <c r="AN211" s="8"/>
    </row>
    <row r="212" spans="1:40" ht="12.5" x14ac:dyDescent="0.25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8"/>
      <c r="AK212" s="8"/>
      <c r="AL212" s="8"/>
      <c r="AM212" s="8"/>
      <c r="AN212" s="8"/>
    </row>
    <row r="213" spans="1:40" ht="12.5" x14ac:dyDescent="0.25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8"/>
      <c r="AK213" s="8"/>
      <c r="AL213" s="8"/>
      <c r="AM213" s="8"/>
      <c r="AN213" s="8"/>
    </row>
    <row r="214" spans="1:40" ht="12.5" x14ac:dyDescent="0.25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8"/>
      <c r="AK214" s="8"/>
      <c r="AL214" s="8"/>
      <c r="AM214" s="8"/>
      <c r="AN214" s="8"/>
    </row>
    <row r="215" spans="1:40" ht="12.5" x14ac:dyDescent="0.25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8"/>
      <c r="AK215" s="8"/>
      <c r="AL215" s="8"/>
      <c r="AM215" s="8"/>
      <c r="AN215" s="8"/>
    </row>
    <row r="216" spans="1:40" ht="12.5" x14ac:dyDescent="0.25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8"/>
      <c r="AK216" s="8"/>
      <c r="AL216" s="8"/>
      <c r="AM216" s="8"/>
      <c r="AN216" s="8"/>
    </row>
    <row r="217" spans="1:40" ht="12.5" x14ac:dyDescent="0.25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8"/>
      <c r="AK217" s="8"/>
      <c r="AL217" s="8"/>
      <c r="AM217" s="8"/>
      <c r="AN217" s="8"/>
    </row>
    <row r="218" spans="1:40" ht="12.5" x14ac:dyDescent="0.25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8"/>
      <c r="AK218" s="8"/>
      <c r="AL218" s="8"/>
      <c r="AM218" s="8"/>
      <c r="AN218" s="8"/>
    </row>
    <row r="219" spans="1:40" ht="12.5" x14ac:dyDescent="0.25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8"/>
      <c r="AK219" s="8"/>
      <c r="AL219" s="8"/>
      <c r="AM219" s="8"/>
      <c r="AN219" s="8"/>
    </row>
    <row r="220" spans="1:40" ht="12.5" x14ac:dyDescent="0.25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8"/>
      <c r="AK220" s="8"/>
      <c r="AL220" s="8"/>
      <c r="AM220" s="8"/>
      <c r="AN220" s="8"/>
    </row>
    <row r="221" spans="1:40" ht="12.5" x14ac:dyDescent="0.25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8"/>
      <c r="AK221" s="8"/>
      <c r="AL221" s="8"/>
      <c r="AM221" s="8"/>
      <c r="AN221" s="8"/>
    </row>
    <row r="222" spans="1:40" ht="12.5" x14ac:dyDescent="0.25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8"/>
      <c r="AK222" s="8"/>
      <c r="AL222" s="8"/>
      <c r="AM222" s="8"/>
      <c r="AN222" s="8"/>
    </row>
    <row r="223" spans="1:40" ht="12.5" x14ac:dyDescent="0.25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8"/>
      <c r="AK223" s="8"/>
      <c r="AL223" s="8"/>
      <c r="AM223" s="8"/>
      <c r="AN223" s="8"/>
    </row>
    <row r="224" spans="1:40" ht="12.5" x14ac:dyDescent="0.25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8"/>
      <c r="AK224" s="8"/>
      <c r="AL224" s="8"/>
      <c r="AM224" s="8"/>
      <c r="AN224" s="8"/>
    </row>
    <row r="225" spans="1:40" ht="12.5" x14ac:dyDescent="0.25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8"/>
      <c r="AK225" s="8"/>
      <c r="AL225" s="8"/>
      <c r="AM225" s="8"/>
      <c r="AN225" s="8"/>
    </row>
    <row r="226" spans="1:40" ht="12.5" x14ac:dyDescent="0.25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8"/>
      <c r="AK226" s="8"/>
      <c r="AL226" s="8"/>
      <c r="AM226" s="8"/>
      <c r="AN226" s="8"/>
    </row>
    <row r="227" spans="1:40" ht="12.5" x14ac:dyDescent="0.25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8"/>
      <c r="AK227" s="8"/>
      <c r="AL227" s="8"/>
      <c r="AM227" s="8"/>
      <c r="AN227" s="8"/>
    </row>
    <row r="228" spans="1:40" ht="12.5" x14ac:dyDescent="0.25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8"/>
      <c r="AK228" s="8"/>
      <c r="AL228" s="8"/>
      <c r="AM228" s="8"/>
      <c r="AN228" s="8"/>
    </row>
    <row r="229" spans="1:40" ht="12.5" x14ac:dyDescent="0.25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8"/>
      <c r="AK229" s="8"/>
      <c r="AL229" s="8"/>
      <c r="AM229" s="8"/>
      <c r="AN229" s="8"/>
    </row>
    <row r="230" spans="1:40" ht="12.5" x14ac:dyDescent="0.25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8"/>
      <c r="AK230" s="8"/>
      <c r="AL230" s="8"/>
      <c r="AM230" s="8"/>
      <c r="AN230" s="8"/>
    </row>
    <row r="231" spans="1:40" ht="12.5" x14ac:dyDescent="0.25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8"/>
      <c r="AK231" s="8"/>
      <c r="AL231" s="8"/>
      <c r="AM231" s="8"/>
      <c r="AN231" s="8"/>
    </row>
    <row r="232" spans="1:40" ht="12.5" x14ac:dyDescent="0.25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8"/>
      <c r="AK232" s="8"/>
      <c r="AL232" s="8"/>
      <c r="AM232" s="8"/>
      <c r="AN232" s="8"/>
    </row>
    <row r="233" spans="1:40" ht="12.5" x14ac:dyDescent="0.25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8"/>
      <c r="AK233" s="8"/>
      <c r="AL233" s="8"/>
      <c r="AM233" s="8"/>
      <c r="AN233" s="8"/>
    </row>
    <row r="234" spans="1:40" ht="12.5" x14ac:dyDescent="0.25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8"/>
      <c r="AK234" s="8"/>
      <c r="AL234" s="8"/>
      <c r="AM234" s="8"/>
      <c r="AN234" s="8"/>
    </row>
    <row r="235" spans="1:40" ht="12.5" x14ac:dyDescent="0.25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8"/>
      <c r="AK235" s="8"/>
      <c r="AL235" s="8"/>
      <c r="AM235" s="8"/>
      <c r="AN235" s="8"/>
    </row>
    <row r="236" spans="1:40" ht="12.5" x14ac:dyDescent="0.25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8"/>
      <c r="AK236" s="8"/>
      <c r="AL236" s="8"/>
      <c r="AM236" s="8"/>
      <c r="AN236" s="8"/>
    </row>
    <row r="237" spans="1:40" ht="12.5" x14ac:dyDescent="0.25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8"/>
      <c r="AK237" s="8"/>
      <c r="AL237" s="8"/>
      <c r="AM237" s="8"/>
      <c r="AN237" s="8"/>
    </row>
    <row r="238" spans="1:40" ht="12.5" x14ac:dyDescent="0.25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8"/>
      <c r="AK238" s="8"/>
      <c r="AL238" s="8"/>
      <c r="AM238" s="8"/>
      <c r="AN238" s="8"/>
    </row>
    <row r="239" spans="1:40" ht="12.5" x14ac:dyDescent="0.25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8"/>
      <c r="AK239" s="8"/>
      <c r="AL239" s="8"/>
      <c r="AM239" s="8"/>
      <c r="AN239" s="8"/>
    </row>
    <row r="240" spans="1:40" ht="12.5" x14ac:dyDescent="0.25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8"/>
      <c r="AK240" s="8"/>
      <c r="AL240" s="8"/>
      <c r="AM240" s="8"/>
      <c r="AN240" s="8"/>
    </row>
    <row r="241" spans="1:40" ht="12.5" x14ac:dyDescent="0.25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8"/>
      <c r="AK241" s="8"/>
      <c r="AL241" s="8"/>
      <c r="AM241" s="8"/>
      <c r="AN241" s="8"/>
    </row>
    <row r="242" spans="1:40" ht="12.5" x14ac:dyDescent="0.25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8"/>
      <c r="AK242" s="8"/>
      <c r="AL242" s="8"/>
      <c r="AM242" s="8"/>
      <c r="AN242" s="8"/>
    </row>
    <row r="243" spans="1:40" ht="12.5" x14ac:dyDescent="0.25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8"/>
      <c r="AK243" s="8"/>
      <c r="AL243" s="8"/>
      <c r="AM243" s="8"/>
      <c r="AN243" s="8"/>
    </row>
    <row r="244" spans="1:40" ht="12.5" x14ac:dyDescent="0.25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8"/>
      <c r="AK244" s="8"/>
      <c r="AL244" s="8"/>
      <c r="AM244" s="8"/>
      <c r="AN244" s="8"/>
    </row>
    <row r="245" spans="1:40" ht="12.5" x14ac:dyDescent="0.25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8"/>
      <c r="AK245" s="8"/>
      <c r="AL245" s="8"/>
      <c r="AM245" s="8"/>
      <c r="AN245" s="8"/>
    </row>
    <row r="246" spans="1:40" ht="12.5" x14ac:dyDescent="0.25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8"/>
      <c r="AK246" s="8"/>
      <c r="AL246" s="8"/>
      <c r="AM246" s="8"/>
      <c r="AN246" s="8"/>
    </row>
    <row r="247" spans="1:40" ht="12.5" x14ac:dyDescent="0.25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8"/>
      <c r="AK247" s="8"/>
      <c r="AL247" s="8"/>
      <c r="AM247" s="8"/>
      <c r="AN247" s="8"/>
    </row>
    <row r="248" spans="1:40" ht="12.5" x14ac:dyDescent="0.25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8"/>
      <c r="AK248" s="8"/>
      <c r="AL248" s="8"/>
      <c r="AM248" s="8"/>
      <c r="AN248" s="8"/>
    </row>
    <row r="249" spans="1:40" ht="12.5" x14ac:dyDescent="0.25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8"/>
      <c r="AK249" s="8"/>
      <c r="AL249" s="8"/>
      <c r="AM249" s="8"/>
      <c r="AN249" s="8"/>
    </row>
    <row r="250" spans="1:40" ht="12.5" x14ac:dyDescent="0.25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8"/>
      <c r="AK250" s="8"/>
      <c r="AL250" s="8"/>
      <c r="AM250" s="8"/>
      <c r="AN250" s="8"/>
    </row>
    <row r="251" spans="1:40" ht="12.5" x14ac:dyDescent="0.25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8"/>
      <c r="AK251" s="8"/>
      <c r="AL251" s="8"/>
      <c r="AM251" s="8"/>
      <c r="AN251" s="8"/>
    </row>
    <row r="252" spans="1:40" ht="12.5" x14ac:dyDescent="0.25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8"/>
      <c r="AK252" s="8"/>
      <c r="AL252" s="8"/>
      <c r="AM252" s="8"/>
      <c r="AN252" s="8"/>
    </row>
    <row r="253" spans="1:40" ht="12.5" x14ac:dyDescent="0.25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8"/>
      <c r="AK253" s="8"/>
      <c r="AL253" s="8"/>
      <c r="AM253" s="8"/>
      <c r="AN253" s="8"/>
    </row>
    <row r="254" spans="1:40" ht="12.5" x14ac:dyDescent="0.25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8"/>
      <c r="AK254" s="8"/>
      <c r="AL254" s="8"/>
      <c r="AM254" s="8"/>
      <c r="AN254" s="8"/>
    </row>
    <row r="255" spans="1:40" ht="12.5" x14ac:dyDescent="0.25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8"/>
      <c r="AK255" s="8"/>
      <c r="AL255" s="8"/>
      <c r="AM255" s="8"/>
      <c r="AN255" s="8"/>
    </row>
    <row r="256" spans="1:40" ht="12.5" x14ac:dyDescent="0.25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8"/>
      <c r="AK256" s="8"/>
      <c r="AL256" s="8"/>
      <c r="AM256" s="8"/>
      <c r="AN256" s="8"/>
    </row>
    <row r="257" spans="1:40" ht="12.5" x14ac:dyDescent="0.25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8"/>
      <c r="AK257" s="8"/>
      <c r="AL257" s="8"/>
      <c r="AM257" s="8"/>
      <c r="AN257" s="8"/>
    </row>
    <row r="258" spans="1:40" ht="12.5" x14ac:dyDescent="0.25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8"/>
      <c r="AK258" s="8"/>
      <c r="AL258" s="8"/>
      <c r="AM258" s="8"/>
      <c r="AN258" s="8"/>
    </row>
    <row r="259" spans="1:40" ht="12.5" x14ac:dyDescent="0.25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8"/>
      <c r="AK259" s="8"/>
      <c r="AL259" s="8"/>
      <c r="AM259" s="8"/>
      <c r="AN259" s="8"/>
    </row>
    <row r="260" spans="1:40" ht="12.5" x14ac:dyDescent="0.25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8"/>
      <c r="AK260" s="8"/>
      <c r="AL260" s="8"/>
      <c r="AM260" s="8"/>
      <c r="AN260" s="8"/>
    </row>
    <row r="261" spans="1:40" ht="12.5" x14ac:dyDescent="0.25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8"/>
      <c r="AK261" s="8"/>
      <c r="AL261" s="8"/>
      <c r="AM261" s="8"/>
      <c r="AN261" s="8"/>
    </row>
    <row r="262" spans="1:40" ht="12.5" x14ac:dyDescent="0.25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8"/>
      <c r="AK262" s="8"/>
      <c r="AL262" s="8"/>
      <c r="AM262" s="8"/>
      <c r="AN262" s="8"/>
    </row>
    <row r="263" spans="1:40" ht="12.5" x14ac:dyDescent="0.25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8"/>
      <c r="AK263" s="8"/>
      <c r="AL263" s="8"/>
      <c r="AM263" s="8"/>
      <c r="AN263" s="8"/>
    </row>
    <row r="264" spans="1:40" ht="12.5" x14ac:dyDescent="0.25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8"/>
      <c r="AK264" s="8"/>
      <c r="AL264" s="8"/>
      <c r="AM264" s="8"/>
      <c r="AN264" s="8"/>
    </row>
    <row r="265" spans="1:40" ht="12.5" x14ac:dyDescent="0.25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8"/>
      <c r="AK265" s="8"/>
      <c r="AL265" s="8"/>
      <c r="AM265" s="8"/>
      <c r="AN265" s="8"/>
    </row>
    <row r="266" spans="1:40" ht="12.5" x14ac:dyDescent="0.25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8"/>
      <c r="AK266" s="8"/>
      <c r="AL266" s="8"/>
      <c r="AM266" s="8"/>
      <c r="AN266" s="8"/>
    </row>
    <row r="267" spans="1:40" ht="12.5" x14ac:dyDescent="0.25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8"/>
      <c r="AK267" s="8"/>
      <c r="AL267" s="8"/>
      <c r="AM267" s="8"/>
      <c r="AN267" s="8"/>
    </row>
    <row r="268" spans="1:40" ht="12.5" x14ac:dyDescent="0.25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8"/>
      <c r="AK268" s="8"/>
      <c r="AL268" s="8"/>
      <c r="AM268" s="8"/>
      <c r="AN268" s="8"/>
    </row>
    <row r="269" spans="1:40" ht="12.5" x14ac:dyDescent="0.25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8"/>
      <c r="AK269" s="8"/>
      <c r="AL269" s="8"/>
      <c r="AM269" s="8"/>
      <c r="AN269" s="8"/>
    </row>
    <row r="270" spans="1:40" ht="12.5" x14ac:dyDescent="0.25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8"/>
      <c r="AK270" s="8"/>
      <c r="AL270" s="8"/>
      <c r="AM270" s="8"/>
      <c r="AN270" s="8"/>
    </row>
    <row r="271" spans="1:40" ht="12.5" x14ac:dyDescent="0.25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8"/>
      <c r="AK271" s="8"/>
      <c r="AL271" s="8"/>
      <c r="AM271" s="8"/>
      <c r="AN271" s="8"/>
    </row>
    <row r="272" spans="1:40" ht="12.5" x14ac:dyDescent="0.25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8"/>
      <c r="AK272" s="8"/>
      <c r="AL272" s="8"/>
      <c r="AM272" s="8"/>
      <c r="AN272" s="8"/>
    </row>
    <row r="273" spans="1:40" ht="12.5" x14ac:dyDescent="0.25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8"/>
      <c r="AK273" s="8"/>
      <c r="AL273" s="8"/>
      <c r="AM273" s="8"/>
      <c r="AN273" s="8"/>
    </row>
    <row r="274" spans="1:40" ht="12.5" x14ac:dyDescent="0.25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8"/>
      <c r="AK274" s="8"/>
      <c r="AL274" s="8"/>
      <c r="AM274" s="8"/>
      <c r="AN274" s="8"/>
    </row>
    <row r="275" spans="1:40" ht="12.5" x14ac:dyDescent="0.25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8"/>
      <c r="AK275" s="8"/>
      <c r="AL275" s="8"/>
      <c r="AM275" s="8"/>
      <c r="AN275" s="8"/>
    </row>
    <row r="276" spans="1:40" ht="12.5" x14ac:dyDescent="0.25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8"/>
      <c r="AK276" s="8"/>
      <c r="AL276" s="8"/>
      <c r="AM276" s="8"/>
      <c r="AN276" s="8"/>
    </row>
    <row r="277" spans="1:40" ht="12.5" x14ac:dyDescent="0.25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8"/>
      <c r="AK277" s="8"/>
      <c r="AL277" s="8"/>
      <c r="AM277" s="8"/>
      <c r="AN277" s="8"/>
    </row>
    <row r="278" spans="1:40" ht="12.5" x14ac:dyDescent="0.25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8"/>
      <c r="AK278" s="8"/>
      <c r="AL278" s="8"/>
      <c r="AM278" s="8"/>
      <c r="AN278" s="8"/>
    </row>
    <row r="279" spans="1:40" ht="12.5" x14ac:dyDescent="0.25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8"/>
      <c r="AK279" s="8"/>
      <c r="AL279" s="8"/>
      <c r="AM279" s="8"/>
      <c r="AN279" s="8"/>
    </row>
    <row r="280" spans="1:40" ht="12.5" x14ac:dyDescent="0.25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8"/>
      <c r="AK280" s="8"/>
      <c r="AL280" s="8"/>
      <c r="AM280" s="8"/>
      <c r="AN280" s="8"/>
    </row>
    <row r="281" spans="1:40" ht="12.5" x14ac:dyDescent="0.25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8"/>
      <c r="AK281" s="8"/>
      <c r="AL281" s="8"/>
      <c r="AM281" s="8"/>
      <c r="AN281" s="8"/>
    </row>
    <row r="282" spans="1:40" ht="12.5" x14ac:dyDescent="0.25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8"/>
      <c r="AK282" s="8"/>
      <c r="AL282" s="8"/>
      <c r="AM282" s="8"/>
      <c r="AN282" s="8"/>
    </row>
    <row r="283" spans="1:40" ht="12.5" x14ac:dyDescent="0.25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8"/>
      <c r="AK283" s="8"/>
      <c r="AL283" s="8"/>
      <c r="AM283" s="8"/>
      <c r="AN283" s="8"/>
    </row>
    <row r="284" spans="1:40" ht="12.5" x14ac:dyDescent="0.25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8"/>
      <c r="AK284" s="8"/>
      <c r="AL284" s="8"/>
      <c r="AM284" s="8"/>
      <c r="AN284" s="8"/>
    </row>
    <row r="285" spans="1:40" ht="12.5" x14ac:dyDescent="0.25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8"/>
      <c r="AK285" s="8"/>
      <c r="AL285" s="8"/>
      <c r="AM285" s="8"/>
      <c r="AN285" s="8"/>
    </row>
    <row r="286" spans="1:40" ht="12.5" x14ac:dyDescent="0.25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8"/>
      <c r="AK286" s="8"/>
      <c r="AL286" s="8"/>
      <c r="AM286" s="8"/>
      <c r="AN286" s="8"/>
    </row>
    <row r="287" spans="1:40" ht="12.5" x14ac:dyDescent="0.25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8"/>
      <c r="AK287" s="8"/>
      <c r="AL287" s="8"/>
      <c r="AM287" s="8"/>
      <c r="AN287" s="8"/>
    </row>
    <row r="288" spans="1:40" ht="12.5" x14ac:dyDescent="0.25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8"/>
      <c r="AK288" s="8"/>
      <c r="AL288" s="8"/>
      <c r="AM288" s="8"/>
      <c r="AN288" s="8"/>
    </row>
    <row r="289" spans="1:40" ht="12.5" x14ac:dyDescent="0.25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8"/>
      <c r="AK289" s="8"/>
      <c r="AL289" s="8"/>
      <c r="AM289" s="8"/>
      <c r="AN289" s="8"/>
    </row>
    <row r="290" spans="1:40" ht="12.5" x14ac:dyDescent="0.25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8"/>
      <c r="AK290" s="8"/>
      <c r="AL290" s="8"/>
      <c r="AM290" s="8"/>
      <c r="AN290" s="8"/>
    </row>
    <row r="291" spans="1:40" ht="12.5" x14ac:dyDescent="0.25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8"/>
      <c r="AK291" s="8"/>
      <c r="AL291" s="8"/>
      <c r="AM291" s="8"/>
      <c r="AN291" s="8"/>
    </row>
    <row r="292" spans="1:40" ht="12.5" x14ac:dyDescent="0.25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8"/>
      <c r="AK292" s="8"/>
      <c r="AL292" s="8"/>
      <c r="AM292" s="8"/>
      <c r="AN292" s="8"/>
    </row>
    <row r="293" spans="1:40" ht="12.5" x14ac:dyDescent="0.25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8"/>
      <c r="AK293" s="8"/>
      <c r="AL293" s="8"/>
      <c r="AM293" s="8"/>
      <c r="AN293" s="8"/>
    </row>
    <row r="294" spans="1:40" ht="12.5" x14ac:dyDescent="0.25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8"/>
      <c r="AK294" s="8"/>
      <c r="AL294" s="8"/>
      <c r="AM294" s="8"/>
      <c r="AN294" s="8"/>
    </row>
    <row r="295" spans="1:40" ht="12.5" x14ac:dyDescent="0.25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8"/>
      <c r="AK295" s="8"/>
      <c r="AL295" s="8"/>
      <c r="AM295" s="8"/>
      <c r="AN295" s="8"/>
    </row>
    <row r="296" spans="1:40" ht="12.5" x14ac:dyDescent="0.25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8"/>
      <c r="AK296" s="8"/>
      <c r="AL296" s="8"/>
      <c r="AM296" s="8"/>
      <c r="AN296" s="8"/>
    </row>
    <row r="297" spans="1:40" ht="12.5" x14ac:dyDescent="0.25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8"/>
      <c r="AK297" s="8"/>
      <c r="AL297" s="8"/>
      <c r="AM297" s="8"/>
      <c r="AN297" s="8"/>
    </row>
    <row r="298" spans="1:40" ht="12.5" x14ac:dyDescent="0.25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8"/>
      <c r="AK298" s="8"/>
      <c r="AL298" s="8"/>
      <c r="AM298" s="8"/>
      <c r="AN298" s="8"/>
    </row>
    <row r="299" spans="1:40" ht="12.5" x14ac:dyDescent="0.25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8"/>
      <c r="AK299" s="8"/>
      <c r="AL299" s="8"/>
      <c r="AM299" s="8"/>
      <c r="AN299" s="8"/>
    </row>
    <row r="300" spans="1:40" ht="12.5" x14ac:dyDescent="0.25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8"/>
      <c r="AK300" s="8"/>
      <c r="AL300" s="8"/>
      <c r="AM300" s="8"/>
      <c r="AN300" s="8"/>
    </row>
    <row r="301" spans="1:40" ht="12.5" x14ac:dyDescent="0.25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8"/>
      <c r="AK301" s="8"/>
      <c r="AL301" s="8"/>
      <c r="AM301" s="8"/>
      <c r="AN301" s="8"/>
    </row>
    <row r="302" spans="1:40" ht="12.5" x14ac:dyDescent="0.25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8"/>
      <c r="AK302" s="8"/>
      <c r="AL302" s="8"/>
      <c r="AM302" s="8"/>
      <c r="AN302" s="8"/>
    </row>
    <row r="303" spans="1:40" ht="12.5" x14ac:dyDescent="0.25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8"/>
      <c r="AK303" s="8"/>
      <c r="AL303" s="8"/>
      <c r="AM303" s="8"/>
      <c r="AN303" s="8"/>
    </row>
    <row r="304" spans="1:40" ht="12.5" x14ac:dyDescent="0.25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8"/>
      <c r="AK304" s="8"/>
      <c r="AL304" s="8"/>
      <c r="AM304" s="8"/>
      <c r="AN304" s="8"/>
    </row>
    <row r="305" spans="1:40" ht="12.5" x14ac:dyDescent="0.25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8"/>
      <c r="AK305" s="8"/>
      <c r="AL305" s="8"/>
      <c r="AM305" s="8"/>
      <c r="AN305" s="8"/>
    </row>
    <row r="306" spans="1:40" ht="12.5" x14ac:dyDescent="0.25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8"/>
      <c r="AK306" s="8"/>
      <c r="AL306" s="8"/>
      <c r="AM306" s="8"/>
      <c r="AN306" s="8"/>
    </row>
    <row r="307" spans="1:40" ht="12.5" x14ac:dyDescent="0.25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8"/>
      <c r="AK307" s="8"/>
      <c r="AL307" s="8"/>
      <c r="AM307" s="8"/>
      <c r="AN307" s="8"/>
    </row>
    <row r="308" spans="1:40" ht="12.5" x14ac:dyDescent="0.25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8"/>
      <c r="AK308" s="8"/>
      <c r="AL308" s="8"/>
      <c r="AM308" s="8"/>
      <c r="AN308" s="8"/>
    </row>
    <row r="309" spans="1:40" ht="12.5" x14ac:dyDescent="0.25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8"/>
      <c r="AK309" s="8"/>
      <c r="AL309" s="8"/>
      <c r="AM309" s="8"/>
      <c r="AN309" s="8"/>
    </row>
    <row r="310" spans="1:40" ht="12.5" x14ac:dyDescent="0.25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8"/>
      <c r="AK310" s="8"/>
      <c r="AL310" s="8"/>
      <c r="AM310" s="8"/>
      <c r="AN310" s="8"/>
    </row>
    <row r="311" spans="1:40" ht="12.5" x14ac:dyDescent="0.25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8"/>
      <c r="AK311" s="8"/>
      <c r="AL311" s="8"/>
      <c r="AM311" s="8"/>
      <c r="AN311" s="8"/>
    </row>
    <row r="312" spans="1:40" ht="12.5" x14ac:dyDescent="0.25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8"/>
      <c r="AK312" s="8"/>
      <c r="AL312" s="8"/>
      <c r="AM312" s="8"/>
      <c r="AN312" s="8"/>
    </row>
    <row r="313" spans="1:40" ht="12.5" x14ac:dyDescent="0.25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8"/>
      <c r="AK313" s="8"/>
      <c r="AL313" s="8"/>
      <c r="AM313" s="8"/>
      <c r="AN313" s="8"/>
    </row>
    <row r="314" spans="1:40" ht="12.5" x14ac:dyDescent="0.25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8"/>
      <c r="AK314" s="8"/>
      <c r="AL314" s="8"/>
      <c r="AM314" s="8"/>
      <c r="AN314" s="8"/>
    </row>
    <row r="315" spans="1:40" ht="12.5" x14ac:dyDescent="0.25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8"/>
      <c r="AK315" s="8"/>
      <c r="AL315" s="8"/>
      <c r="AM315" s="8"/>
      <c r="AN315" s="8"/>
    </row>
    <row r="316" spans="1:40" ht="12.5" x14ac:dyDescent="0.25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8"/>
      <c r="AK316" s="8"/>
      <c r="AL316" s="8"/>
      <c r="AM316" s="8"/>
      <c r="AN316" s="8"/>
    </row>
    <row r="317" spans="1:40" ht="12.5" x14ac:dyDescent="0.25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8"/>
      <c r="AK317" s="8"/>
      <c r="AL317" s="8"/>
      <c r="AM317" s="8"/>
      <c r="AN317" s="8"/>
    </row>
    <row r="318" spans="1:40" ht="12.5" x14ac:dyDescent="0.25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8"/>
      <c r="AK318" s="8"/>
      <c r="AL318" s="8"/>
      <c r="AM318" s="8"/>
      <c r="AN318" s="8"/>
    </row>
    <row r="319" spans="1:40" ht="12.5" x14ac:dyDescent="0.25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8"/>
      <c r="AK319" s="8"/>
      <c r="AL319" s="8"/>
      <c r="AM319" s="8"/>
      <c r="AN319" s="8"/>
    </row>
    <row r="320" spans="1:40" ht="12.5" x14ac:dyDescent="0.25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8"/>
      <c r="AK320" s="8"/>
      <c r="AL320" s="8"/>
      <c r="AM320" s="8"/>
      <c r="AN320" s="8"/>
    </row>
    <row r="321" spans="1:40" ht="12.5" x14ac:dyDescent="0.25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8"/>
      <c r="AK321" s="8"/>
      <c r="AL321" s="8"/>
      <c r="AM321" s="8"/>
      <c r="AN321" s="8"/>
    </row>
    <row r="322" spans="1:40" ht="12.5" x14ac:dyDescent="0.25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8"/>
      <c r="AK322" s="8"/>
      <c r="AL322" s="8"/>
      <c r="AM322" s="8"/>
      <c r="AN322" s="8"/>
    </row>
    <row r="323" spans="1:40" ht="12.5" x14ac:dyDescent="0.25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8"/>
      <c r="AK323" s="8"/>
      <c r="AL323" s="8"/>
      <c r="AM323" s="8"/>
      <c r="AN323" s="8"/>
    </row>
    <row r="324" spans="1:40" ht="12.5" x14ac:dyDescent="0.25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8"/>
      <c r="AK324" s="8"/>
      <c r="AL324" s="8"/>
      <c r="AM324" s="8"/>
      <c r="AN324" s="8"/>
    </row>
    <row r="325" spans="1:40" ht="12.5" x14ac:dyDescent="0.25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8"/>
      <c r="AK325" s="8"/>
      <c r="AL325" s="8"/>
      <c r="AM325" s="8"/>
      <c r="AN325" s="8"/>
    </row>
    <row r="326" spans="1:40" ht="12.5" x14ac:dyDescent="0.25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8"/>
      <c r="AK326" s="8"/>
      <c r="AL326" s="8"/>
      <c r="AM326" s="8"/>
      <c r="AN326" s="8"/>
    </row>
    <row r="327" spans="1:40" ht="12.5" x14ac:dyDescent="0.25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8"/>
      <c r="AK327" s="8"/>
      <c r="AL327" s="8"/>
      <c r="AM327" s="8"/>
      <c r="AN327" s="8"/>
    </row>
    <row r="328" spans="1:40" ht="12.5" x14ac:dyDescent="0.25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8"/>
      <c r="AK328" s="8"/>
      <c r="AL328" s="8"/>
      <c r="AM328" s="8"/>
      <c r="AN328" s="8"/>
    </row>
    <row r="329" spans="1:40" ht="12.5" x14ac:dyDescent="0.25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8"/>
      <c r="AK329" s="8"/>
      <c r="AL329" s="8"/>
      <c r="AM329" s="8"/>
      <c r="AN329" s="8"/>
    </row>
    <row r="330" spans="1:40" ht="12.5" x14ac:dyDescent="0.25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8"/>
      <c r="AK330" s="8"/>
      <c r="AL330" s="8"/>
      <c r="AM330" s="8"/>
      <c r="AN330" s="8"/>
    </row>
    <row r="331" spans="1:40" ht="12.5" x14ac:dyDescent="0.25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8"/>
      <c r="AK331" s="8"/>
      <c r="AL331" s="8"/>
      <c r="AM331" s="8"/>
      <c r="AN331" s="8"/>
    </row>
    <row r="332" spans="1:40" ht="12.5" x14ac:dyDescent="0.25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8"/>
      <c r="AK332" s="8"/>
      <c r="AL332" s="8"/>
      <c r="AM332" s="8"/>
      <c r="AN332" s="8"/>
    </row>
    <row r="333" spans="1:40" ht="12.5" x14ac:dyDescent="0.25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8"/>
      <c r="AK333" s="8"/>
      <c r="AL333" s="8"/>
      <c r="AM333" s="8"/>
      <c r="AN333" s="8"/>
    </row>
    <row r="334" spans="1:40" ht="12.5" x14ac:dyDescent="0.25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8"/>
      <c r="AK334" s="8"/>
      <c r="AL334" s="8"/>
      <c r="AM334" s="8"/>
      <c r="AN334" s="8"/>
    </row>
    <row r="335" spans="1:40" ht="12.5" x14ac:dyDescent="0.25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8"/>
      <c r="AK335" s="8"/>
      <c r="AL335" s="8"/>
      <c r="AM335" s="8"/>
      <c r="AN335" s="8"/>
    </row>
    <row r="336" spans="1:40" ht="12.5" x14ac:dyDescent="0.25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8"/>
      <c r="AK336" s="8"/>
      <c r="AL336" s="8"/>
      <c r="AM336" s="8"/>
      <c r="AN336" s="8"/>
    </row>
    <row r="337" spans="1:40" ht="12.5" x14ac:dyDescent="0.25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8"/>
      <c r="AK337" s="8"/>
      <c r="AL337" s="8"/>
      <c r="AM337" s="8"/>
      <c r="AN337" s="8"/>
    </row>
    <row r="338" spans="1:40" ht="12.5" x14ac:dyDescent="0.25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8"/>
      <c r="AK338" s="8"/>
      <c r="AL338" s="8"/>
      <c r="AM338" s="8"/>
      <c r="AN338" s="8"/>
    </row>
    <row r="339" spans="1:40" ht="12.5" x14ac:dyDescent="0.25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8"/>
      <c r="AK339" s="8"/>
      <c r="AL339" s="8"/>
      <c r="AM339" s="8"/>
      <c r="AN339" s="8"/>
    </row>
    <row r="340" spans="1:40" ht="12.5" x14ac:dyDescent="0.25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8"/>
      <c r="AK340" s="8"/>
      <c r="AL340" s="8"/>
      <c r="AM340" s="8"/>
      <c r="AN340" s="8"/>
    </row>
    <row r="341" spans="1:40" ht="12.5" x14ac:dyDescent="0.25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8"/>
      <c r="AK341" s="8"/>
      <c r="AL341" s="8"/>
      <c r="AM341" s="8"/>
      <c r="AN341" s="8"/>
    </row>
    <row r="342" spans="1:40" ht="12.5" x14ac:dyDescent="0.25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8"/>
      <c r="AK342" s="8"/>
      <c r="AL342" s="8"/>
      <c r="AM342" s="8"/>
      <c r="AN342" s="8"/>
    </row>
    <row r="343" spans="1:40" ht="12.5" x14ac:dyDescent="0.25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8"/>
      <c r="AK343" s="8"/>
      <c r="AL343" s="8"/>
      <c r="AM343" s="8"/>
      <c r="AN343" s="8"/>
    </row>
    <row r="344" spans="1:40" ht="12.5" x14ac:dyDescent="0.25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8"/>
      <c r="AK344" s="8"/>
      <c r="AL344" s="8"/>
      <c r="AM344" s="8"/>
      <c r="AN344" s="8"/>
    </row>
    <row r="345" spans="1:40" ht="12.5" x14ac:dyDescent="0.25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8"/>
      <c r="AK345" s="8"/>
      <c r="AL345" s="8"/>
      <c r="AM345" s="8"/>
      <c r="AN345" s="8"/>
    </row>
    <row r="346" spans="1:40" ht="12.5" x14ac:dyDescent="0.25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8"/>
      <c r="AK346" s="8"/>
      <c r="AL346" s="8"/>
      <c r="AM346" s="8"/>
      <c r="AN346" s="8"/>
    </row>
    <row r="347" spans="1:40" ht="12.5" x14ac:dyDescent="0.25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8"/>
      <c r="AK347" s="8"/>
      <c r="AL347" s="8"/>
      <c r="AM347" s="8"/>
      <c r="AN347" s="8"/>
    </row>
    <row r="348" spans="1:40" ht="12.5" x14ac:dyDescent="0.25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8"/>
      <c r="AK348" s="8"/>
      <c r="AL348" s="8"/>
      <c r="AM348" s="8"/>
      <c r="AN348" s="8"/>
    </row>
    <row r="349" spans="1:40" ht="12.5" x14ac:dyDescent="0.25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8"/>
      <c r="AK349" s="8"/>
      <c r="AL349" s="8"/>
      <c r="AM349" s="8"/>
      <c r="AN349" s="8"/>
    </row>
    <row r="350" spans="1:40" ht="12.5" x14ac:dyDescent="0.25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8"/>
      <c r="AK350" s="8"/>
      <c r="AL350" s="8"/>
      <c r="AM350" s="8"/>
      <c r="AN350" s="8"/>
    </row>
    <row r="351" spans="1:40" ht="12.5" x14ac:dyDescent="0.25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8"/>
      <c r="AK351" s="8"/>
      <c r="AL351" s="8"/>
      <c r="AM351" s="8"/>
      <c r="AN351" s="8"/>
    </row>
    <row r="352" spans="1:40" ht="12.5" x14ac:dyDescent="0.25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8"/>
      <c r="AK352" s="8"/>
      <c r="AL352" s="8"/>
      <c r="AM352" s="8"/>
      <c r="AN352" s="8"/>
    </row>
    <row r="353" spans="1:40" ht="12.5" x14ac:dyDescent="0.25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8"/>
      <c r="AK353" s="8"/>
      <c r="AL353" s="8"/>
      <c r="AM353" s="8"/>
      <c r="AN353" s="8"/>
    </row>
    <row r="354" spans="1:40" ht="12.5" x14ac:dyDescent="0.25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8"/>
      <c r="AK354" s="8"/>
      <c r="AL354" s="8"/>
      <c r="AM354" s="8"/>
      <c r="AN354" s="8"/>
    </row>
    <row r="355" spans="1:40" ht="12.5" x14ac:dyDescent="0.25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8"/>
      <c r="AK355" s="8"/>
      <c r="AL355" s="8"/>
      <c r="AM355" s="8"/>
      <c r="AN355" s="8"/>
    </row>
    <row r="356" spans="1:40" ht="12.5" x14ac:dyDescent="0.25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8"/>
      <c r="AK356" s="8"/>
      <c r="AL356" s="8"/>
      <c r="AM356" s="8"/>
      <c r="AN356" s="8"/>
    </row>
    <row r="357" spans="1:40" ht="12.5" x14ac:dyDescent="0.25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8"/>
      <c r="AK357" s="8"/>
      <c r="AL357" s="8"/>
      <c r="AM357" s="8"/>
      <c r="AN357" s="8"/>
    </row>
    <row r="358" spans="1:40" ht="12.5" x14ac:dyDescent="0.25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8"/>
      <c r="AK358" s="8"/>
      <c r="AL358" s="8"/>
      <c r="AM358" s="8"/>
      <c r="AN358" s="8"/>
    </row>
    <row r="359" spans="1:40" ht="12.5" x14ac:dyDescent="0.25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8"/>
      <c r="AK359" s="8"/>
      <c r="AL359" s="8"/>
      <c r="AM359" s="8"/>
      <c r="AN359" s="8"/>
    </row>
    <row r="360" spans="1:40" ht="12.5" x14ac:dyDescent="0.25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8"/>
      <c r="AK360" s="8"/>
      <c r="AL360" s="8"/>
      <c r="AM360" s="8"/>
      <c r="AN360" s="8"/>
    </row>
    <row r="361" spans="1:40" ht="12.5" x14ac:dyDescent="0.25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8"/>
      <c r="AK361" s="8"/>
      <c r="AL361" s="8"/>
      <c r="AM361" s="8"/>
      <c r="AN361" s="8"/>
    </row>
    <row r="362" spans="1:40" ht="12.5" x14ac:dyDescent="0.25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8"/>
      <c r="AK362" s="8"/>
      <c r="AL362" s="8"/>
      <c r="AM362" s="8"/>
      <c r="AN362" s="8"/>
    </row>
    <row r="363" spans="1:40" ht="12.5" x14ac:dyDescent="0.25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8"/>
      <c r="AK363" s="8"/>
      <c r="AL363" s="8"/>
      <c r="AM363" s="8"/>
      <c r="AN363" s="8"/>
    </row>
    <row r="364" spans="1:40" ht="12.5" x14ac:dyDescent="0.25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8"/>
      <c r="AK364" s="8"/>
      <c r="AL364" s="8"/>
      <c r="AM364" s="8"/>
      <c r="AN364" s="8"/>
    </row>
    <row r="365" spans="1:40" ht="12.5" x14ac:dyDescent="0.25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8"/>
      <c r="AK365" s="8"/>
      <c r="AL365" s="8"/>
      <c r="AM365" s="8"/>
      <c r="AN365" s="8"/>
    </row>
    <row r="366" spans="1:40" ht="12.5" x14ac:dyDescent="0.25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8"/>
      <c r="AK366" s="8"/>
      <c r="AL366" s="8"/>
      <c r="AM366" s="8"/>
      <c r="AN366" s="8"/>
    </row>
    <row r="367" spans="1:40" ht="12.5" x14ac:dyDescent="0.25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8"/>
      <c r="AK367" s="8"/>
      <c r="AL367" s="8"/>
      <c r="AM367" s="8"/>
      <c r="AN367" s="8"/>
    </row>
    <row r="368" spans="1:40" ht="12.5" x14ac:dyDescent="0.25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8"/>
      <c r="AK368" s="8"/>
      <c r="AL368" s="8"/>
      <c r="AM368" s="8"/>
      <c r="AN368" s="8"/>
    </row>
    <row r="369" spans="1:40" ht="12.5" x14ac:dyDescent="0.25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8"/>
      <c r="AK369" s="8"/>
      <c r="AL369" s="8"/>
      <c r="AM369" s="8"/>
      <c r="AN369" s="8"/>
    </row>
    <row r="370" spans="1:40" ht="12.5" x14ac:dyDescent="0.25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8"/>
      <c r="AK370" s="8"/>
      <c r="AL370" s="8"/>
      <c r="AM370" s="8"/>
      <c r="AN370" s="8"/>
    </row>
    <row r="371" spans="1:40" ht="12.5" x14ac:dyDescent="0.25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8"/>
      <c r="AK371" s="8"/>
      <c r="AL371" s="8"/>
      <c r="AM371" s="8"/>
      <c r="AN371" s="8"/>
    </row>
    <row r="372" spans="1:40" ht="12.5" x14ac:dyDescent="0.25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8"/>
      <c r="AK372" s="8"/>
      <c r="AL372" s="8"/>
      <c r="AM372" s="8"/>
      <c r="AN372" s="8"/>
    </row>
    <row r="373" spans="1:40" ht="12.5" x14ac:dyDescent="0.25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8"/>
      <c r="AK373" s="8"/>
      <c r="AL373" s="8"/>
      <c r="AM373" s="8"/>
      <c r="AN373" s="8"/>
    </row>
    <row r="374" spans="1:40" ht="12.5" x14ac:dyDescent="0.25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8"/>
      <c r="AK374" s="8"/>
      <c r="AL374" s="8"/>
      <c r="AM374" s="8"/>
      <c r="AN374" s="8"/>
    </row>
    <row r="375" spans="1:40" ht="12.5" x14ac:dyDescent="0.25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8"/>
      <c r="AK375" s="8"/>
      <c r="AL375" s="8"/>
      <c r="AM375" s="8"/>
      <c r="AN375" s="8"/>
    </row>
    <row r="376" spans="1:40" ht="12.5" x14ac:dyDescent="0.25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8"/>
      <c r="AK376" s="8"/>
      <c r="AL376" s="8"/>
      <c r="AM376" s="8"/>
      <c r="AN376" s="8"/>
    </row>
    <row r="377" spans="1:40" ht="12.5" x14ac:dyDescent="0.25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8"/>
      <c r="AK377" s="8"/>
      <c r="AL377" s="8"/>
      <c r="AM377" s="8"/>
      <c r="AN377" s="8"/>
    </row>
    <row r="378" spans="1:40" ht="12.5" x14ac:dyDescent="0.25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8"/>
      <c r="AK378" s="8"/>
      <c r="AL378" s="8"/>
      <c r="AM378" s="8"/>
      <c r="AN378" s="8"/>
    </row>
    <row r="379" spans="1:40" ht="12.5" x14ac:dyDescent="0.25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8"/>
      <c r="AK379" s="8"/>
      <c r="AL379" s="8"/>
      <c r="AM379" s="8"/>
      <c r="AN379" s="8"/>
    </row>
    <row r="380" spans="1:40" ht="12.5" x14ac:dyDescent="0.25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8"/>
      <c r="AK380" s="8"/>
      <c r="AL380" s="8"/>
      <c r="AM380" s="8"/>
      <c r="AN380" s="8"/>
    </row>
    <row r="381" spans="1:40" ht="12.5" x14ac:dyDescent="0.25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8"/>
      <c r="AK381" s="8"/>
      <c r="AL381" s="8"/>
      <c r="AM381" s="8"/>
      <c r="AN381" s="8"/>
    </row>
    <row r="382" spans="1:40" ht="12.5" x14ac:dyDescent="0.25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8"/>
      <c r="AK382" s="8"/>
      <c r="AL382" s="8"/>
      <c r="AM382" s="8"/>
      <c r="AN382" s="8"/>
    </row>
    <row r="383" spans="1:40" ht="12.5" x14ac:dyDescent="0.25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8"/>
      <c r="AK383" s="8"/>
      <c r="AL383" s="8"/>
      <c r="AM383" s="8"/>
      <c r="AN383" s="8"/>
    </row>
    <row r="384" spans="1:40" ht="12.5" x14ac:dyDescent="0.25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8"/>
      <c r="AK384" s="8"/>
      <c r="AL384" s="8"/>
      <c r="AM384" s="8"/>
      <c r="AN384" s="8"/>
    </row>
    <row r="385" spans="1:40" ht="12.5" x14ac:dyDescent="0.25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8"/>
      <c r="AK385" s="8"/>
      <c r="AL385" s="8"/>
      <c r="AM385" s="8"/>
      <c r="AN385" s="8"/>
    </row>
    <row r="386" spans="1:40" ht="12.5" x14ac:dyDescent="0.25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8"/>
      <c r="AK386" s="8"/>
      <c r="AL386" s="8"/>
      <c r="AM386" s="8"/>
      <c r="AN386" s="8"/>
    </row>
    <row r="387" spans="1:40" ht="12.5" x14ac:dyDescent="0.25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8"/>
      <c r="AK387" s="8"/>
      <c r="AL387" s="8"/>
      <c r="AM387" s="8"/>
      <c r="AN387" s="8"/>
    </row>
    <row r="388" spans="1:40" ht="12.5" x14ac:dyDescent="0.25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8"/>
      <c r="AK388" s="8"/>
      <c r="AL388" s="8"/>
      <c r="AM388" s="8"/>
      <c r="AN388" s="8"/>
    </row>
    <row r="389" spans="1:40" ht="12.5" x14ac:dyDescent="0.25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8"/>
      <c r="AK389" s="8"/>
      <c r="AL389" s="8"/>
      <c r="AM389" s="8"/>
      <c r="AN389" s="8"/>
    </row>
    <row r="390" spans="1:40" ht="12.5" x14ac:dyDescent="0.25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8"/>
      <c r="AK390" s="8"/>
      <c r="AL390" s="8"/>
      <c r="AM390" s="8"/>
      <c r="AN390" s="8"/>
    </row>
    <row r="391" spans="1:40" ht="12.5" x14ac:dyDescent="0.25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8"/>
      <c r="AK391" s="8"/>
      <c r="AL391" s="8"/>
      <c r="AM391" s="8"/>
      <c r="AN391" s="8"/>
    </row>
    <row r="392" spans="1:40" ht="12.5" x14ac:dyDescent="0.25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8"/>
      <c r="AK392" s="8"/>
      <c r="AL392" s="8"/>
      <c r="AM392" s="8"/>
      <c r="AN392" s="8"/>
    </row>
    <row r="393" spans="1:40" ht="12.5" x14ac:dyDescent="0.25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8"/>
      <c r="AK393" s="8"/>
      <c r="AL393" s="8"/>
      <c r="AM393" s="8"/>
      <c r="AN393" s="8"/>
    </row>
    <row r="394" spans="1:40" ht="12.5" x14ac:dyDescent="0.25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8"/>
      <c r="AK394" s="8"/>
      <c r="AL394" s="8"/>
      <c r="AM394" s="8"/>
      <c r="AN394" s="8"/>
    </row>
    <row r="395" spans="1:40" ht="12.5" x14ac:dyDescent="0.25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8"/>
      <c r="AK395" s="8"/>
      <c r="AL395" s="8"/>
      <c r="AM395" s="8"/>
      <c r="AN395" s="8"/>
    </row>
    <row r="396" spans="1:40" ht="12.5" x14ac:dyDescent="0.25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8"/>
      <c r="AK396" s="8"/>
      <c r="AL396" s="8"/>
      <c r="AM396" s="8"/>
      <c r="AN396" s="8"/>
    </row>
    <row r="397" spans="1:40" ht="12.5" x14ac:dyDescent="0.25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8"/>
      <c r="AK397" s="8"/>
      <c r="AL397" s="8"/>
      <c r="AM397" s="8"/>
      <c r="AN397" s="8"/>
    </row>
    <row r="398" spans="1:40" ht="12.5" x14ac:dyDescent="0.25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8"/>
      <c r="AK398" s="8"/>
      <c r="AL398" s="8"/>
      <c r="AM398" s="8"/>
      <c r="AN398" s="8"/>
    </row>
    <row r="399" spans="1:40" ht="12.5" x14ac:dyDescent="0.25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8"/>
      <c r="AK399" s="8"/>
      <c r="AL399" s="8"/>
      <c r="AM399" s="8"/>
      <c r="AN399" s="8"/>
    </row>
    <row r="400" spans="1:40" ht="12.5" x14ac:dyDescent="0.25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8"/>
      <c r="AK400" s="8"/>
      <c r="AL400" s="8"/>
      <c r="AM400" s="8"/>
      <c r="AN400" s="8"/>
    </row>
    <row r="401" spans="1:40" ht="12.5" x14ac:dyDescent="0.25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8"/>
      <c r="AK401" s="8"/>
      <c r="AL401" s="8"/>
      <c r="AM401" s="8"/>
      <c r="AN401" s="8"/>
    </row>
    <row r="402" spans="1:40" ht="12.5" x14ac:dyDescent="0.25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8"/>
      <c r="AK402" s="8"/>
      <c r="AL402" s="8"/>
      <c r="AM402" s="8"/>
      <c r="AN402" s="8"/>
    </row>
    <row r="403" spans="1:40" ht="12.5" x14ac:dyDescent="0.25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8"/>
      <c r="AK403" s="8"/>
      <c r="AL403" s="8"/>
      <c r="AM403" s="8"/>
      <c r="AN403" s="8"/>
    </row>
    <row r="404" spans="1:40" ht="12.5" x14ac:dyDescent="0.25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8"/>
      <c r="AK404" s="8"/>
      <c r="AL404" s="8"/>
      <c r="AM404" s="8"/>
      <c r="AN404" s="8"/>
    </row>
    <row r="405" spans="1:40" ht="12.5" x14ac:dyDescent="0.25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8"/>
      <c r="AK405" s="8"/>
      <c r="AL405" s="8"/>
      <c r="AM405" s="8"/>
      <c r="AN405" s="8"/>
    </row>
    <row r="406" spans="1:40" ht="12.5" x14ac:dyDescent="0.25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8"/>
      <c r="AK406" s="8"/>
      <c r="AL406" s="8"/>
      <c r="AM406" s="8"/>
      <c r="AN406" s="8"/>
    </row>
    <row r="407" spans="1:40" ht="12.5" x14ac:dyDescent="0.25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8"/>
      <c r="AK407" s="8"/>
      <c r="AL407" s="8"/>
      <c r="AM407" s="8"/>
      <c r="AN407" s="8"/>
    </row>
    <row r="408" spans="1:40" ht="12.5" x14ac:dyDescent="0.25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8"/>
      <c r="AK408" s="8"/>
      <c r="AL408" s="8"/>
      <c r="AM408" s="8"/>
      <c r="AN408" s="8"/>
    </row>
    <row r="409" spans="1:40" ht="12.5" x14ac:dyDescent="0.25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8"/>
      <c r="AK409" s="8"/>
      <c r="AL409" s="8"/>
      <c r="AM409" s="8"/>
      <c r="AN409" s="8"/>
    </row>
    <row r="410" spans="1:40" ht="12.5" x14ac:dyDescent="0.25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8"/>
      <c r="AK410" s="8"/>
      <c r="AL410" s="8"/>
      <c r="AM410" s="8"/>
      <c r="AN410" s="8"/>
    </row>
    <row r="411" spans="1:40" ht="12.5" x14ac:dyDescent="0.25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8"/>
      <c r="AK411" s="8"/>
      <c r="AL411" s="8"/>
      <c r="AM411" s="8"/>
      <c r="AN411" s="8"/>
    </row>
    <row r="412" spans="1:40" ht="12.5" x14ac:dyDescent="0.25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8"/>
      <c r="AK412" s="8"/>
      <c r="AL412" s="8"/>
      <c r="AM412" s="8"/>
      <c r="AN412" s="8"/>
    </row>
    <row r="413" spans="1:40" ht="12.5" x14ac:dyDescent="0.25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8"/>
      <c r="AK413" s="8"/>
      <c r="AL413" s="8"/>
      <c r="AM413" s="8"/>
      <c r="AN413" s="8"/>
    </row>
    <row r="414" spans="1:40" ht="12.5" x14ac:dyDescent="0.25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8"/>
      <c r="AK414" s="8"/>
      <c r="AL414" s="8"/>
      <c r="AM414" s="8"/>
      <c r="AN414" s="8"/>
    </row>
    <row r="415" spans="1:40" ht="12.5" x14ac:dyDescent="0.25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8"/>
      <c r="AK415" s="8"/>
      <c r="AL415" s="8"/>
      <c r="AM415" s="8"/>
      <c r="AN415" s="8"/>
    </row>
    <row r="416" spans="1:40" ht="12.5" x14ac:dyDescent="0.25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8"/>
      <c r="AK416" s="8"/>
      <c r="AL416" s="8"/>
      <c r="AM416" s="8"/>
      <c r="AN416" s="8"/>
    </row>
    <row r="417" spans="1:40" ht="12.5" x14ac:dyDescent="0.25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8"/>
      <c r="AK417" s="8"/>
      <c r="AL417" s="8"/>
      <c r="AM417" s="8"/>
      <c r="AN417" s="8"/>
    </row>
    <row r="418" spans="1:40" ht="12.5" x14ac:dyDescent="0.25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8"/>
      <c r="AK418" s="8"/>
      <c r="AL418" s="8"/>
      <c r="AM418" s="8"/>
      <c r="AN418" s="8"/>
    </row>
    <row r="419" spans="1:40" ht="12.5" x14ac:dyDescent="0.25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8"/>
      <c r="AK419" s="8"/>
      <c r="AL419" s="8"/>
      <c r="AM419" s="8"/>
      <c r="AN419" s="8"/>
    </row>
    <row r="420" spans="1:40" ht="12.5" x14ac:dyDescent="0.25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8"/>
      <c r="AK420" s="8"/>
      <c r="AL420" s="8"/>
      <c r="AM420" s="8"/>
      <c r="AN420" s="8"/>
    </row>
    <row r="421" spans="1:40" ht="12.5" x14ac:dyDescent="0.25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8"/>
      <c r="AK421" s="8"/>
      <c r="AL421" s="8"/>
      <c r="AM421" s="8"/>
      <c r="AN421" s="8"/>
    </row>
    <row r="422" spans="1:40" ht="12.5" x14ac:dyDescent="0.25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8"/>
      <c r="AK422" s="8"/>
      <c r="AL422" s="8"/>
      <c r="AM422" s="8"/>
      <c r="AN422" s="8"/>
    </row>
    <row r="423" spans="1:40" ht="12.5" x14ac:dyDescent="0.25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8"/>
      <c r="AK423" s="8"/>
      <c r="AL423" s="8"/>
      <c r="AM423" s="8"/>
      <c r="AN423" s="8"/>
    </row>
    <row r="424" spans="1:40" ht="12.5" x14ac:dyDescent="0.25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8"/>
      <c r="AK424" s="8"/>
      <c r="AL424" s="8"/>
      <c r="AM424" s="8"/>
      <c r="AN424" s="8"/>
    </row>
    <row r="425" spans="1:40" ht="12.5" x14ac:dyDescent="0.25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8"/>
      <c r="AK425" s="8"/>
      <c r="AL425" s="8"/>
      <c r="AM425" s="8"/>
      <c r="AN425" s="8"/>
    </row>
    <row r="426" spans="1:40" ht="12.5" x14ac:dyDescent="0.25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8"/>
      <c r="AK426" s="8"/>
      <c r="AL426" s="8"/>
      <c r="AM426" s="8"/>
      <c r="AN426" s="8"/>
    </row>
    <row r="427" spans="1:40" ht="12.5" x14ac:dyDescent="0.25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8"/>
      <c r="AK427" s="8"/>
      <c r="AL427" s="8"/>
      <c r="AM427" s="8"/>
      <c r="AN427" s="8"/>
    </row>
    <row r="428" spans="1:40" ht="12.5" x14ac:dyDescent="0.25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8"/>
      <c r="AK428" s="8"/>
      <c r="AL428" s="8"/>
      <c r="AM428" s="8"/>
      <c r="AN428" s="8"/>
    </row>
    <row r="429" spans="1:40" ht="12.5" x14ac:dyDescent="0.25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8"/>
      <c r="AK429" s="8"/>
      <c r="AL429" s="8"/>
      <c r="AM429" s="8"/>
      <c r="AN429" s="8"/>
    </row>
    <row r="430" spans="1:40" ht="12.5" x14ac:dyDescent="0.25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8"/>
      <c r="AK430" s="8"/>
      <c r="AL430" s="8"/>
      <c r="AM430" s="8"/>
      <c r="AN430" s="8"/>
    </row>
    <row r="431" spans="1:40" ht="12.5" x14ac:dyDescent="0.25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8"/>
      <c r="AK431" s="8"/>
      <c r="AL431" s="8"/>
      <c r="AM431" s="8"/>
      <c r="AN431" s="8"/>
    </row>
    <row r="432" spans="1:40" ht="12.5" x14ac:dyDescent="0.25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8"/>
      <c r="AK432" s="8"/>
      <c r="AL432" s="8"/>
      <c r="AM432" s="8"/>
      <c r="AN432" s="8"/>
    </row>
    <row r="433" spans="1:40" ht="12.5" x14ac:dyDescent="0.25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8"/>
      <c r="AK433" s="8"/>
      <c r="AL433" s="8"/>
      <c r="AM433" s="8"/>
      <c r="AN433" s="8"/>
    </row>
    <row r="434" spans="1:40" ht="12.5" x14ac:dyDescent="0.25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8"/>
      <c r="AK434" s="8"/>
      <c r="AL434" s="8"/>
      <c r="AM434" s="8"/>
      <c r="AN434" s="8"/>
    </row>
    <row r="435" spans="1:40" ht="12.5" x14ac:dyDescent="0.25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8"/>
      <c r="AK435" s="8"/>
      <c r="AL435" s="8"/>
      <c r="AM435" s="8"/>
      <c r="AN435" s="8"/>
    </row>
    <row r="436" spans="1:40" ht="12.5" x14ac:dyDescent="0.25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8"/>
      <c r="AK436" s="8"/>
      <c r="AL436" s="8"/>
      <c r="AM436" s="8"/>
      <c r="AN436" s="8"/>
    </row>
    <row r="437" spans="1:40" ht="12.5" x14ac:dyDescent="0.25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8"/>
      <c r="AK437" s="8"/>
      <c r="AL437" s="8"/>
      <c r="AM437" s="8"/>
      <c r="AN437" s="8"/>
    </row>
    <row r="438" spans="1:40" ht="12.5" x14ac:dyDescent="0.25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8"/>
      <c r="AK438" s="8"/>
      <c r="AL438" s="8"/>
      <c r="AM438" s="8"/>
      <c r="AN438" s="8"/>
    </row>
    <row r="439" spans="1:40" ht="12.5" x14ac:dyDescent="0.25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8"/>
      <c r="AK439" s="8"/>
      <c r="AL439" s="8"/>
      <c r="AM439" s="8"/>
      <c r="AN439" s="8"/>
    </row>
    <row r="440" spans="1:40" ht="12.5" x14ac:dyDescent="0.25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8"/>
      <c r="AK440" s="8"/>
      <c r="AL440" s="8"/>
      <c r="AM440" s="8"/>
      <c r="AN440" s="8"/>
    </row>
    <row r="441" spans="1:40" ht="12.5" x14ac:dyDescent="0.25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8"/>
      <c r="AK441" s="8"/>
      <c r="AL441" s="8"/>
      <c r="AM441" s="8"/>
      <c r="AN441" s="8"/>
    </row>
    <row r="442" spans="1:40" ht="12.5" x14ac:dyDescent="0.25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8"/>
      <c r="AK442" s="8"/>
      <c r="AL442" s="8"/>
      <c r="AM442" s="8"/>
      <c r="AN442" s="8"/>
    </row>
    <row r="443" spans="1:40" ht="12.5" x14ac:dyDescent="0.25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8"/>
      <c r="AK443" s="8"/>
      <c r="AL443" s="8"/>
      <c r="AM443" s="8"/>
      <c r="AN443" s="8"/>
    </row>
    <row r="444" spans="1:40" ht="12.5" x14ac:dyDescent="0.25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8"/>
      <c r="AK444" s="8"/>
      <c r="AL444" s="8"/>
      <c r="AM444" s="8"/>
      <c r="AN444" s="8"/>
    </row>
    <row r="445" spans="1:40" ht="12.5" x14ac:dyDescent="0.25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8"/>
      <c r="AK445" s="8"/>
      <c r="AL445" s="8"/>
      <c r="AM445" s="8"/>
      <c r="AN445" s="8"/>
    </row>
    <row r="446" spans="1:40" ht="12.5" x14ac:dyDescent="0.25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8"/>
      <c r="AK446" s="8"/>
      <c r="AL446" s="8"/>
      <c r="AM446" s="8"/>
      <c r="AN446" s="8"/>
    </row>
    <row r="447" spans="1:40" ht="12.5" x14ac:dyDescent="0.25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8"/>
      <c r="AK447" s="8"/>
      <c r="AL447" s="8"/>
      <c r="AM447" s="8"/>
      <c r="AN447" s="8"/>
    </row>
    <row r="448" spans="1:40" ht="12.5" x14ac:dyDescent="0.25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8"/>
      <c r="AK448" s="8"/>
      <c r="AL448" s="8"/>
      <c r="AM448" s="8"/>
      <c r="AN448" s="8"/>
    </row>
    <row r="449" spans="1:40" ht="12.5" x14ac:dyDescent="0.25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8"/>
      <c r="AK449" s="8"/>
      <c r="AL449" s="8"/>
      <c r="AM449" s="8"/>
      <c r="AN449" s="8"/>
    </row>
    <row r="450" spans="1:40" ht="12.5" x14ac:dyDescent="0.25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8"/>
      <c r="AK450" s="8"/>
      <c r="AL450" s="8"/>
      <c r="AM450" s="8"/>
      <c r="AN450" s="8"/>
    </row>
    <row r="451" spans="1:40" ht="12.5" x14ac:dyDescent="0.25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8"/>
      <c r="AK451" s="8"/>
      <c r="AL451" s="8"/>
      <c r="AM451" s="8"/>
      <c r="AN451" s="8"/>
    </row>
    <row r="452" spans="1:40" ht="12.5" x14ac:dyDescent="0.25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8"/>
      <c r="AK452" s="8"/>
      <c r="AL452" s="8"/>
      <c r="AM452" s="8"/>
      <c r="AN452" s="8"/>
    </row>
    <row r="453" spans="1:40" ht="12.5" x14ac:dyDescent="0.25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8"/>
      <c r="AK453" s="8"/>
      <c r="AL453" s="8"/>
      <c r="AM453" s="8"/>
      <c r="AN453" s="8"/>
    </row>
    <row r="454" spans="1:40" ht="12.5" x14ac:dyDescent="0.25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8"/>
      <c r="AK454" s="8"/>
      <c r="AL454" s="8"/>
      <c r="AM454" s="8"/>
      <c r="AN454" s="8"/>
    </row>
    <row r="455" spans="1:40" ht="12.5" x14ac:dyDescent="0.25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8"/>
      <c r="AK455" s="8"/>
      <c r="AL455" s="8"/>
      <c r="AM455" s="8"/>
      <c r="AN455" s="8"/>
    </row>
    <row r="456" spans="1:40" ht="12.5" x14ac:dyDescent="0.25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8"/>
      <c r="AK456" s="8"/>
      <c r="AL456" s="8"/>
      <c r="AM456" s="8"/>
      <c r="AN456" s="8"/>
    </row>
    <row r="457" spans="1:40" ht="12.5" x14ac:dyDescent="0.25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8"/>
      <c r="AK457" s="8"/>
      <c r="AL457" s="8"/>
      <c r="AM457" s="8"/>
      <c r="AN457" s="8"/>
    </row>
    <row r="458" spans="1:40" ht="12.5" x14ac:dyDescent="0.25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8"/>
      <c r="AK458" s="8"/>
      <c r="AL458" s="8"/>
      <c r="AM458" s="8"/>
      <c r="AN458" s="8"/>
    </row>
    <row r="459" spans="1:40" ht="12.5" x14ac:dyDescent="0.25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8"/>
      <c r="AK459" s="8"/>
      <c r="AL459" s="8"/>
      <c r="AM459" s="8"/>
      <c r="AN459" s="8"/>
    </row>
    <row r="460" spans="1:40" ht="12.5" x14ac:dyDescent="0.25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8"/>
      <c r="AK460" s="8"/>
      <c r="AL460" s="8"/>
      <c r="AM460" s="8"/>
      <c r="AN460" s="8"/>
    </row>
    <row r="461" spans="1:40" ht="12.5" x14ac:dyDescent="0.25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8"/>
      <c r="AK461" s="8"/>
      <c r="AL461" s="8"/>
      <c r="AM461" s="8"/>
      <c r="AN461" s="8"/>
    </row>
    <row r="462" spans="1:40" ht="12.5" x14ac:dyDescent="0.25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8"/>
      <c r="AK462" s="8"/>
      <c r="AL462" s="8"/>
      <c r="AM462" s="8"/>
      <c r="AN462" s="8"/>
    </row>
    <row r="463" spans="1:40" ht="12.5" x14ac:dyDescent="0.25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8"/>
      <c r="AK463" s="8"/>
      <c r="AL463" s="8"/>
      <c r="AM463" s="8"/>
      <c r="AN463" s="8"/>
    </row>
    <row r="464" spans="1:40" ht="12.5" x14ac:dyDescent="0.25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8"/>
      <c r="AK464" s="8"/>
      <c r="AL464" s="8"/>
      <c r="AM464" s="8"/>
      <c r="AN464" s="8"/>
    </row>
    <row r="465" spans="1:40" ht="12.5" x14ac:dyDescent="0.25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8"/>
      <c r="AK465" s="8"/>
      <c r="AL465" s="8"/>
      <c r="AM465" s="8"/>
      <c r="AN465" s="8"/>
    </row>
    <row r="466" spans="1:40" ht="12.5" x14ac:dyDescent="0.25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8"/>
      <c r="AK466" s="8"/>
      <c r="AL466" s="8"/>
      <c r="AM466" s="8"/>
      <c r="AN466" s="8"/>
    </row>
    <row r="467" spans="1:40" ht="12.5" x14ac:dyDescent="0.25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8"/>
      <c r="AK467" s="8"/>
      <c r="AL467" s="8"/>
      <c r="AM467" s="8"/>
      <c r="AN467" s="8"/>
    </row>
    <row r="468" spans="1:40" ht="12.5" x14ac:dyDescent="0.25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8"/>
      <c r="AK468" s="8"/>
      <c r="AL468" s="8"/>
      <c r="AM468" s="8"/>
      <c r="AN468" s="8"/>
    </row>
    <row r="469" spans="1:40" ht="12.5" x14ac:dyDescent="0.25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8"/>
      <c r="AK469" s="8"/>
      <c r="AL469" s="8"/>
      <c r="AM469" s="8"/>
      <c r="AN469" s="8"/>
    </row>
    <row r="470" spans="1:40" ht="12.5" x14ac:dyDescent="0.25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8"/>
      <c r="AK470" s="8"/>
      <c r="AL470" s="8"/>
      <c r="AM470" s="8"/>
      <c r="AN470" s="8"/>
    </row>
    <row r="471" spans="1:40" ht="12.5" x14ac:dyDescent="0.25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8"/>
      <c r="AK471" s="8"/>
      <c r="AL471" s="8"/>
      <c r="AM471" s="8"/>
      <c r="AN471" s="8"/>
    </row>
    <row r="472" spans="1:40" ht="12.5" x14ac:dyDescent="0.25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8"/>
      <c r="AK472" s="8"/>
      <c r="AL472" s="8"/>
      <c r="AM472" s="8"/>
      <c r="AN472" s="8"/>
    </row>
    <row r="473" spans="1:40" ht="12.5" x14ac:dyDescent="0.25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8"/>
      <c r="AK473" s="8"/>
      <c r="AL473" s="8"/>
      <c r="AM473" s="8"/>
      <c r="AN473" s="8"/>
    </row>
    <row r="474" spans="1:40" ht="12.5" x14ac:dyDescent="0.25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8"/>
      <c r="AK474" s="8"/>
      <c r="AL474" s="8"/>
      <c r="AM474" s="8"/>
      <c r="AN474" s="8"/>
    </row>
    <row r="475" spans="1:40" ht="12.5" x14ac:dyDescent="0.25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8"/>
      <c r="AK475" s="8"/>
      <c r="AL475" s="8"/>
      <c r="AM475" s="8"/>
      <c r="AN475" s="8"/>
    </row>
    <row r="476" spans="1:40" ht="12.5" x14ac:dyDescent="0.25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8"/>
      <c r="AK476" s="8"/>
      <c r="AL476" s="8"/>
      <c r="AM476" s="8"/>
      <c r="AN476" s="8"/>
    </row>
    <row r="477" spans="1:40" ht="12.5" x14ac:dyDescent="0.25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8"/>
      <c r="AK477" s="8"/>
      <c r="AL477" s="8"/>
      <c r="AM477" s="8"/>
      <c r="AN477" s="8"/>
    </row>
    <row r="478" spans="1:40" ht="12.5" x14ac:dyDescent="0.25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8"/>
      <c r="AK478" s="8"/>
      <c r="AL478" s="8"/>
      <c r="AM478" s="8"/>
      <c r="AN478" s="8"/>
    </row>
    <row r="479" spans="1:40" ht="12.5" x14ac:dyDescent="0.25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8"/>
      <c r="AK479" s="8"/>
      <c r="AL479" s="8"/>
      <c r="AM479" s="8"/>
      <c r="AN479" s="8"/>
    </row>
    <row r="480" spans="1:40" ht="12.5" x14ac:dyDescent="0.25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8"/>
      <c r="AK480" s="8"/>
      <c r="AL480" s="8"/>
      <c r="AM480" s="8"/>
      <c r="AN480" s="8"/>
    </row>
    <row r="481" spans="1:40" ht="12.5" x14ac:dyDescent="0.25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8"/>
      <c r="AK481" s="8"/>
      <c r="AL481" s="8"/>
      <c r="AM481" s="8"/>
      <c r="AN481" s="8"/>
    </row>
    <row r="482" spans="1:40" ht="12.5" x14ac:dyDescent="0.25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8"/>
      <c r="AK482" s="8"/>
      <c r="AL482" s="8"/>
      <c r="AM482" s="8"/>
      <c r="AN482" s="8"/>
    </row>
    <row r="483" spans="1:40" ht="12.5" x14ac:dyDescent="0.25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8"/>
      <c r="AK483" s="8"/>
      <c r="AL483" s="8"/>
      <c r="AM483" s="8"/>
      <c r="AN483" s="8"/>
    </row>
    <row r="484" spans="1:40" ht="12.5" x14ac:dyDescent="0.25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8"/>
      <c r="AK484" s="8"/>
      <c r="AL484" s="8"/>
      <c r="AM484" s="8"/>
      <c r="AN484" s="8"/>
    </row>
    <row r="485" spans="1:40" ht="12.5" x14ac:dyDescent="0.25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8"/>
      <c r="AK485" s="8"/>
      <c r="AL485" s="8"/>
      <c r="AM485" s="8"/>
      <c r="AN485" s="8"/>
    </row>
    <row r="486" spans="1:40" ht="12.5" x14ac:dyDescent="0.25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8"/>
      <c r="AK486" s="8"/>
      <c r="AL486" s="8"/>
      <c r="AM486" s="8"/>
      <c r="AN486" s="8"/>
    </row>
    <row r="487" spans="1:40" ht="12.5" x14ac:dyDescent="0.25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8"/>
      <c r="AK487" s="8"/>
      <c r="AL487" s="8"/>
      <c r="AM487" s="8"/>
      <c r="AN487" s="8"/>
    </row>
    <row r="488" spans="1:40" ht="12.5" x14ac:dyDescent="0.25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8"/>
      <c r="AK488" s="8"/>
      <c r="AL488" s="8"/>
      <c r="AM488" s="8"/>
      <c r="AN488" s="8"/>
    </row>
    <row r="489" spans="1:40" ht="12.5" x14ac:dyDescent="0.25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8"/>
      <c r="AK489" s="8"/>
      <c r="AL489" s="8"/>
      <c r="AM489" s="8"/>
      <c r="AN489" s="8"/>
    </row>
    <row r="490" spans="1:40" ht="12.5" x14ac:dyDescent="0.25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8"/>
      <c r="AK490" s="8"/>
      <c r="AL490" s="8"/>
      <c r="AM490" s="8"/>
      <c r="AN490" s="8"/>
    </row>
    <row r="491" spans="1:40" ht="12.5" x14ac:dyDescent="0.25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8"/>
      <c r="AK491" s="8"/>
      <c r="AL491" s="8"/>
      <c r="AM491" s="8"/>
      <c r="AN491" s="8"/>
    </row>
    <row r="492" spans="1:40" ht="12.5" x14ac:dyDescent="0.25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8"/>
      <c r="AK492" s="8"/>
      <c r="AL492" s="8"/>
      <c r="AM492" s="8"/>
      <c r="AN492" s="8"/>
    </row>
    <row r="493" spans="1:40" ht="12.5" x14ac:dyDescent="0.25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8"/>
      <c r="AK493" s="8"/>
      <c r="AL493" s="8"/>
      <c r="AM493" s="8"/>
      <c r="AN493" s="8"/>
    </row>
    <row r="494" spans="1:40" ht="12.5" x14ac:dyDescent="0.25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8"/>
      <c r="AK494" s="8"/>
      <c r="AL494" s="8"/>
      <c r="AM494" s="8"/>
      <c r="AN494" s="8"/>
    </row>
    <row r="495" spans="1:40" ht="12.5" x14ac:dyDescent="0.25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8"/>
      <c r="AK495" s="8"/>
      <c r="AL495" s="8"/>
      <c r="AM495" s="8"/>
      <c r="AN495" s="8"/>
    </row>
    <row r="496" spans="1:40" ht="12.5" x14ac:dyDescent="0.25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8"/>
      <c r="AK496" s="8"/>
      <c r="AL496" s="8"/>
      <c r="AM496" s="8"/>
      <c r="AN496" s="8"/>
    </row>
    <row r="497" spans="1:40" ht="12.5" x14ac:dyDescent="0.25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8"/>
      <c r="AK497" s="8"/>
      <c r="AL497" s="8"/>
      <c r="AM497" s="8"/>
      <c r="AN497" s="8"/>
    </row>
    <row r="498" spans="1:40" ht="12.5" x14ac:dyDescent="0.25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8"/>
      <c r="AK498" s="8"/>
      <c r="AL498" s="8"/>
      <c r="AM498" s="8"/>
      <c r="AN498" s="8"/>
    </row>
    <row r="499" spans="1:40" ht="12.5" x14ac:dyDescent="0.25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8"/>
      <c r="AK499" s="8"/>
      <c r="AL499" s="8"/>
      <c r="AM499" s="8"/>
      <c r="AN499" s="8"/>
    </row>
    <row r="500" spans="1:40" ht="12.5" x14ac:dyDescent="0.25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8"/>
      <c r="AK500" s="8"/>
      <c r="AL500" s="8"/>
      <c r="AM500" s="8"/>
      <c r="AN500" s="8"/>
    </row>
    <row r="501" spans="1:40" ht="12.5" x14ac:dyDescent="0.25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8"/>
      <c r="AK501" s="8"/>
      <c r="AL501" s="8"/>
      <c r="AM501" s="8"/>
      <c r="AN501" s="8"/>
    </row>
    <row r="502" spans="1:40" ht="12.5" x14ac:dyDescent="0.25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8"/>
      <c r="AK502" s="8"/>
      <c r="AL502" s="8"/>
      <c r="AM502" s="8"/>
      <c r="AN502" s="8"/>
    </row>
    <row r="503" spans="1:40" ht="12.5" x14ac:dyDescent="0.25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8"/>
      <c r="AK503" s="8"/>
      <c r="AL503" s="8"/>
      <c r="AM503" s="8"/>
      <c r="AN503" s="8"/>
    </row>
    <row r="504" spans="1:40" ht="12.5" x14ac:dyDescent="0.25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8"/>
      <c r="AK504" s="8"/>
      <c r="AL504" s="8"/>
      <c r="AM504" s="8"/>
      <c r="AN504" s="8"/>
    </row>
    <row r="505" spans="1:40" ht="12.5" x14ac:dyDescent="0.25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8"/>
      <c r="AK505" s="8"/>
      <c r="AL505" s="8"/>
      <c r="AM505" s="8"/>
      <c r="AN505" s="8"/>
    </row>
    <row r="506" spans="1:40" ht="12.5" x14ac:dyDescent="0.25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8"/>
      <c r="AK506" s="8"/>
      <c r="AL506" s="8"/>
      <c r="AM506" s="8"/>
      <c r="AN506" s="8"/>
    </row>
    <row r="507" spans="1:40" ht="12.5" x14ac:dyDescent="0.25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8"/>
      <c r="AK507" s="8"/>
      <c r="AL507" s="8"/>
      <c r="AM507" s="8"/>
      <c r="AN507" s="8"/>
    </row>
    <row r="508" spans="1:40" ht="12.5" x14ac:dyDescent="0.25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8"/>
      <c r="AK508" s="8"/>
      <c r="AL508" s="8"/>
      <c r="AM508" s="8"/>
      <c r="AN508" s="8"/>
    </row>
    <row r="509" spans="1:40" ht="12.5" x14ac:dyDescent="0.25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8"/>
      <c r="AK509" s="8"/>
      <c r="AL509" s="8"/>
      <c r="AM509" s="8"/>
      <c r="AN509" s="8"/>
    </row>
    <row r="510" spans="1:40" ht="12.5" x14ac:dyDescent="0.25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8"/>
      <c r="AK510" s="8"/>
      <c r="AL510" s="8"/>
      <c r="AM510" s="8"/>
      <c r="AN510" s="8"/>
    </row>
    <row r="511" spans="1:40" ht="12.5" x14ac:dyDescent="0.25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8"/>
      <c r="AK511" s="8"/>
      <c r="AL511" s="8"/>
      <c r="AM511" s="8"/>
      <c r="AN511" s="8"/>
    </row>
    <row r="512" spans="1:40" ht="12.5" x14ac:dyDescent="0.25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8"/>
      <c r="AK512" s="8"/>
      <c r="AL512" s="8"/>
      <c r="AM512" s="8"/>
      <c r="AN512" s="8"/>
    </row>
    <row r="513" spans="1:40" ht="12.5" x14ac:dyDescent="0.25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8"/>
      <c r="AK513" s="8"/>
      <c r="AL513" s="8"/>
      <c r="AM513" s="8"/>
      <c r="AN513" s="8"/>
    </row>
    <row r="514" spans="1:40" ht="12.5" x14ac:dyDescent="0.25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8"/>
      <c r="AK514" s="8"/>
      <c r="AL514" s="8"/>
      <c r="AM514" s="8"/>
      <c r="AN514" s="8"/>
    </row>
    <row r="515" spans="1:40" ht="12.5" x14ac:dyDescent="0.25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8"/>
      <c r="AK515" s="8"/>
      <c r="AL515" s="8"/>
      <c r="AM515" s="8"/>
      <c r="AN515" s="8"/>
    </row>
    <row r="516" spans="1:40" ht="12.5" x14ac:dyDescent="0.25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8"/>
      <c r="AK516" s="8"/>
      <c r="AL516" s="8"/>
      <c r="AM516" s="8"/>
      <c r="AN516" s="8"/>
    </row>
    <row r="517" spans="1:40" ht="12.5" x14ac:dyDescent="0.25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8"/>
      <c r="AK517" s="8"/>
      <c r="AL517" s="8"/>
      <c r="AM517" s="8"/>
      <c r="AN517" s="8"/>
    </row>
    <row r="518" spans="1:40" ht="12.5" x14ac:dyDescent="0.25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8"/>
      <c r="AK518" s="8"/>
      <c r="AL518" s="8"/>
      <c r="AM518" s="8"/>
      <c r="AN518" s="8"/>
    </row>
    <row r="519" spans="1:40" ht="12.5" x14ac:dyDescent="0.25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8"/>
      <c r="AK519" s="8"/>
      <c r="AL519" s="8"/>
      <c r="AM519" s="8"/>
      <c r="AN519" s="8"/>
    </row>
    <row r="520" spans="1:40" ht="12.5" x14ac:dyDescent="0.25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8"/>
      <c r="AK520" s="8"/>
      <c r="AL520" s="8"/>
      <c r="AM520" s="8"/>
      <c r="AN520" s="8"/>
    </row>
    <row r="521" spans="1:40" ht="12.5" x14ac:dyDescent="0.25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8"/>
      <c r="AK521" s="8"/>
      <c r="AL521" s="8"/>
      <c r="AM521" s="8"/>
      <c r="AN521" s="8"/>
    </row>
    <row r="522" spans="1:40" ht="12.5" x14ac:dyDescent="0.25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8"/>
      <c r="AK522" s="8"/>
      <c r="AL522" s="8"/>
      <c r="AM522" s="8"/>
      <c r="AN522" s="8"/>
    </row>
    <row r="523" spans="1:40" ht="12.5" x14ac:dyDescent="0.25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8"/>
      <c r="AK523" s="8"/>
      <c r="AL523" s="8"/>
      <c r="AM523" s="8"/>
      <c r="AN523" s="8"/>
    </row>
    <row r="524" spans="1:40" ht="12.5" x14ac:dyDescent="0.25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8"/>
      <c r="AK524" s="8"/>
      <c r="AL524" s="8"/>
      <c r="AM524" s="8"/>
      <c r="AN524" s="8"/>
    </row>
    <row r="525" spans="1:40" ht="12.5" x14ac:dyDescent="0.25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8"/>
      <c r="AK525" s="8"/>
      <c r="AL525" s="8"/>
      <c r="AM525" s="8"/>
      <c r="AN525" s="8"/>
    </row>
    <row r="526" spans="1:40" ht="12.5" x14ac:dyDescent="0.25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8"/>
      <c r="AK526" s="8"/>
      <c r="AL526" s="8"/>
      <c r="AM526" s="8"/>
      <c r="AN526" s="8"/>
    </row>
    <row r="527" spans="1:40" ht="12.5" x14ac:dyDescent="0.25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8"/>
      <c r="AK527" s="8"/>
      <c r="AL527" s="8"/>
      <c r="AM527" s="8"/>
      <c r="AN527" s="8"/>
    </row>
    <row r="528" spans="1:40" ht="12.5" x14ac:dyDescent="0.25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8"/>
      <c r="AK528" s="8"/>
      <c r="AL528" s="8"/>
      <c r="AM528" s="8"/>
      <c r="AN528" s="8"/>
    </row>
    <row r="529" spans="1:40" ht="12.5" x14ac:dyDescent="0.25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8"/>
      <c r="AK529" s="8"/>
      <c r="AL529" s="8"/>
      <c r="AM529" s="8"/>
      <c r="AN529" s="8"/>
    </row>
    <row r="530" spans="1:40" ht="12.5" x14ac:dyDescent="0.25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8"/>
      <c r="AK530" s="8"/>
      <c r="AL530" s="8"/>
      <c r="AM530" s="8"/>
      <c r="AN530" s="8"/>
    </row>
    <row r="531" spans="1:40" ht="12.5" x14ac:dyDescent="0.25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8"/>
      <c r="AK531" s="8"/>
      <c r="AL531" s="8"/>
      <c r="AM531" s="8"/>
      <c r="AN531" s="8"/>
    </row>
    <row r="532" spans="1:40" ht="12.5" x14ac:dyDescent="0.25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8"/>
      <c r="AK532" s="8"/>
      <c r="AL532" s="8"/>
      <c r="AM532" s="8"/>
      <c r="AN532" s="8"/>
    </row>
    <row r="533" spans="1:40" ht="12.5" x14ac:dyDescent="0.25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8"/>
      <c r="AK533" s="8"/>
      <c r="AL533" s="8"/>
      <c r="AM533" s="8"/>
      <c r="AN533" s="8"/>
    </row>
    <row r="534" spans="1:40" ht="12.5" x14ac:dyDescent="0.25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8"/>
      <c r="AK534" s="8"/>
      <c r="AL534" s="8"/>
      <c r="AM534" s="8"/>
      <c r="AN534" s="8"/>
    </row>
    <row r="535" spans="1:40" ht="12.5" x14ac:dyDescent="0.25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8"/>
      <c r="AK535" s="8"/>
      <c r="AL535" s="8"/>
      <c r="AM535" s="8"/>
      <c r="AN535" s="8"/>
    </row>
    <row r="536" spans="1:40" ht="12.5" x14ac:dyDescent="0.25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8"/>
      <c r="AK536" s="8"/>
      <c r="AL536" s="8"/>
      <c r="AM536" s="8"/>
      <c r="AN536" s="8"/>
    </row>
    <row r="537" spans="1:40" ht="12.5" x14ac:dyDescent="0.25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8"/>
      <c r="AK537" s="8"/>
      <c r="AL537" s="8"/>
      <c r="AM537" s="8"/>
      <c r="AN537" s="8"/>
    </row>
    <row r="538" spans="1:40" ht="12.5" x14ac:dyDescent="0.25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8"/>
      <c r="AK538" s="8"/>
      <c r="AL538" s="8"/>
      <c r="AM538" s="8"/>
      <c r="AN538" s="8"/>
    </row>
    <row r="539" spans="1:40" ht="12.5" x14ac:dyDescent="0.25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8"/>
      <c r="AK539" s="8"/>
      <c r="AL539" s="8"/>
      <c r="AM539" s="8"/>
      <c r="AN539" s="8"/>
    </row>
    <row r="540" spans="1:40" ht="12.5" x14ac:dyDescent="0.25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8"/>
      <c r="AK540" s="8"/>
      <c r="AL540" s="8"/>
      <c r="AM540" s="8"/>
      <c r="AN540" s="8"/>
    </row>
    <row r="541" spans="1:40" ht="12.5" x14ac:dyDescent="0.25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8"/>
      <c r="AK541" s="8"/>
      <c r="AL541" s="8"/>
      <c r="AM541" s="8"/>
      <c r="AN541" s="8"/>
    </row>
    <row r="542" spans="1:40" ht="12.5" x14ac:dyDescent="0.25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8"/>
      <c r="AK542" s="8"/>
      <c r="AL542" s="8"/>
      <c r="AM542" s="8"/>
      <c r="AN542" s="8"/>
    </row>
    <row r="543" spans="1:40" ht="12.5" x14ac:dyDescent="0.25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8"/>
      <c r="AK543" s="8"/>
      <c r="AL543" s="8"/>
      <c r="AM543" s="8"/>
      <c r="AN543" s="8"/>
    </row>
    <row r="544" spans="1:40" ht="12.5" x14ac:dyDescent="0.25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8"/>
      <c r="AK544" s="8"/>
      <c r="AL544" s="8"/>
      <c r="AM544" s="8"/>
      <c r="AN544" s="8"/>
    </row>
    <row r="545" spans="1:40" ht="12.5" x14ac:dyDescent="0.25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8"/>
      <c r="AK545" s="8"/>
      <c r="AL545" s="8"/>
      <c r="AM545" s="8"/>
      <c r="AN545" s="8"/>
    </row>
    <row r="546" spans="1:40" ht="12.5" x14ac:dyDescent="0.25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8"/>
      <c r="AK546" s="8"/>
      <c r="AL546" s="8"/>
      <c r="AM546" s="8"/>
      <c r="AN546" s="8"/>
    </row>
    <row r="547" spans="1:40" ht="12.5" x14ac:dyDescent="0.25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8"/>
      <c r="AK547" s="8"/>
      <c r="AL547" s="8"/>
      <c r="AM547" s="8"/>
      <c r="AN547" s="8"/>
    </row>
    <row r="548" spans="1:40" ht="12.5" x14ac:dyDescent="0.25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8"/>
      <c r="AK548" s="8"/>
      <c r="AL548" s="8"/>
      <c r="AM548" s="8"/>
      <c r="AN548" s="8"/>
    </row>
    <row r="549" spans="1:40" ht="12.5" x14ac:dyDescent="0.25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8"/>
      <c r="AK549" s="8"/>
      <c r="AL549" s="8"/>
      <c r="AM549" s="8"/>
      <c r="AN549" s="8"/>
    </row>
    <row r="550" spans="1:40" ht="12.5" x14ac:dyDescent="0.25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8"/>
      <c r="AK550" s="8"/>
      <c r="AL550" s="8"/>
      <c r="AM550" s="8"/>
      <c r="AN550" s="8"/>
    </row>
    <row r="551" spans="1:40" ht="12.5" x14ac:dyDescent="0.25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8"/>
      <c r="AK551" s="8"/>
      <c r="AL551" s="8"/>
      <c r="AM551" s="8"/>
      <c r="AN551" s="8"/>
    </row>
    <row r="552" spans="1:40" ht="12.5" x14ac:dyDescent="0.25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8"/>
      <c r="AK552" s="8"/>
      <c r="AL552" s="8"/>
      <c r="AM552" s="8"/>
      <c r="AN552" s="8"/>
    </row>
    <row r="553" spans="1:40" ht="12.5" x14ac:dyDescent="0.25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8"/>
      <c r="AK553" s="8"/>
      <c r="AL553" s="8"/>
      <c r="AM553" s="8"/>
      <c r="AN553" s="8"/>
    </row>
    <row r="554" spans="1:40" ht="12.5" x14ac:dyDescent="0.25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8"/>
      <c r="AK554" s="8"/>
      <c r="AL554" s="8"/>
      <c r="AM554" s="8"/>
      <c r="AN554" s="8"/>
    </row>
    <row r="555" spans="1:40" ht="12.5" x14ac:dyDescent="0.25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8"/>
      <c r="AK555" s="8"/>
      <c r="AL555" s="8"/>
      <c r="AM555" s="8"/>
      <c r="AN555" s="8"/>
    </row>
    <row r="556" spans="1:40" ht="12.5" x14ac:dyDescent="0.25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8"/>
      <c r="AK556" s="8"/>
      <c r="AL556" s="8"/>
      <c r="AM556" s="8"/>
      <c r="AN556" s="8"/>
    </row>
    <row r="557" spans="1:40" ht="12.5" x14ac:dyDescent="0.25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8"/>
      <c r="AK557" s="8"/>
      <c r="AL557" s="8"/>
      <c r="AM557" s="8"/>
      <c r="AN557" s="8"/>
    </row>
    <row r="558" spans="1:40" ht="12.5" x14ac:dyDescent="0.25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8"/>
      <c r="AK558" s="8"/>
      <c r="AL558" s="8"/>
      <c r="AM558" s="8"/>
      <c r="AN558" s="8"/>
    </row>
    <row r="559" spans="1:40" ht="12.5" x14ac:dyDescent="0.25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8"/>
      <c r="AK559" s="8"/>
      <c r="AL559" s="8"/>
      <c r="AM559" s="8"/>
      <c r="AN559" s="8"/>
    </row>
    <row r="560" spans="1:40" ht="12.5" x14ac:dyDescent="0.25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8"/>
      <c r="AK560" s="8"/>
      <c r="AL560" s="8"/>
      <c r="AM560" s="8"/>
      <c r="AN560" s="8"/>
    </row>
    <row r="561" spans="1:40" ht="12.5" x14ac:dyDescent="0.25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8"/>
      <c r="AK561" s="8"/>
      <c r="AL561" s="8"/>
      <c r="AM561" s="8"/>
      <c r="AN561" s="8"/>
    </row>
    <row r="562" spans="1:40" ht="12.5" x14ac:dyDescent="0.25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8"/>
      <c r="AK562" s="8"/>
      <c r="AL562" s="8"/>
      <c r="AM562" s="8"/>
      <c r="AN562" s="8"/>
    </row>
    <row r="563" spans="1:40" ht="12.5" x14ac:dyDescent="0.25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8"/>
      <c r="AK563" s="8"/>
      <c r="AL563" s="8"/>
      <c r="AM563" s="8"/>
      <c r="AN563" s="8"/>
    </row>
    <row r="564" spans="1:40" ht="12.5" x14ac:dyDescent="0.25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8"/>
      <c r="AK564" s="8"/>
      <c r="AL564" s="8"/>
      <c r="AM564" s="8"/>
      <c r="AN564" s="8"/>
    </row>
    <row r="565" spans="1:40" ht="12.5" x14ac:dyDescent="0.25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8"/>
      <c r="AK565" s="8"/>
      <c r="AL565" s="8"/>
      <c r="AM565" s="8"/>
      <c r="AN565" s="8"/>
    </row>
    <row r="566" spans="1:40" ht="12.5" x14ac:dyDescent="0.25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8"/>
      <c r="AK566" s="8"/>
      <c r="AL566" s="8"/>
      <c r="AM566" s="8"/>
      <c r="AN566" s="8"/>
    </row>
    <row r="567" spans="1:40" ht="12.5" x14ac:dyDescent="0.25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8"/>
      <c r="AK567" s="8"/>
      <c r="AL567" s="8"/>
      <c r="AM567" s="8"/>
      <c r="AN567" s="8"/>
    </row>
    <row r="568" spans="1:40" ht="12.5" x14ac:dyDescent="0.25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8"/>
      <c r="AK568" s="8"/>
      <c r="AL568" s="8"/>
      <c r="AM568" s="8"/>
      <c r="AN568" s="8"/>
    </row>
    <row r="569" spans="1:40" ht="12.5" x14ac:dyDescent="0.25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8"/>
      <c r="AK569" s="8"/>
      <c r="AL569" s="8"/>
      <c r="AM569" s="8"/>
      <c r="AN569" s="8"/>
    </row>
    <row r="570" spans="1:40" ht="12.5" x14ac:dyDescent="0.25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8"/>
      <c r="AK570" s="8"/>
      <c r="AL570" s="8"/>
      <c r="AM570" s="8"/>
      <c r="AN570" s="8"/>
    </row>
    <row r="571" spans="1:40" ht="12.5" x14ac:dyDescent="0.25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8"/>
      <c r="AK571" s="8"/>
      <c r="AL571" s="8"/>
      <c r="AM571" s="8"/>
      <c r="AN571" s="8"/>
    </row>
    <row r="572" spans="1:40" ht="12.5" x14ac:dyDescent="0.25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8"/>
      <c r="AK572" s="8"/>
      <c r="AL572" s="8"/>
      <c r="AM572" s="8"/>
      <c r="AN572" s="8"/>
    </row>
    <row r="573" spans="1:40" ht="12.5" x14ac:dyDescent="0.25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8"/>
      <c r="AK573" s="8"/>
      <c r="AL573" s="8"/>
      <c r="AM573" s="8"/>
      <c r="AN573" s="8"/>
    </row>
    <row r="574" spans="1:40" ht="12.5" x14ac:dyDescent="0.25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8"/>
      <c r="AK574" s="8"/>
      <c r="AL574" s="8"/>
      <c r="AM574" s="8"/>
      <c r="AN574" s="8"/>
    </row>
    <row r="575" spans="1:40" ht="12.5" x14ac:dyDescent="0.25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8"/>
      <c r="AK575" s="8"/>
      <c r="AL575" s="8"/>
      <c r="AM575" s="8"/>
      <c r="AN575" s="8"/>
    </row>
    <row r="576" spans="1:40" ht="12.5" x14ac:dyDescent="0.25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8"/>
      <c r="AK576" s="8"/>
      <c r="AL576" s="8"/>
      <c r="AM576" s="8"/>
      <c r="AN576" s="8"/>
    </row>
    <row r="577" spans="1:40" ht="12.5" x14ac:dyDescent="0.25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8"/>
      <c r="AK577" s="8"/>
      <c r="AL577" s="8"/>
      <c r="AM577" s="8"/>
      <c r="AN577" s="8"/>
    </row>
    <row r="578" spans="1:40" ht="12.5" x14ac:dyDescent="0.25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8"/>
      <c r="AK578" s="8"/>
      <c r="AL578" s="8"/>
      <c r="AM578" s="8"/>
      <c r="AN578" s="8"/>
    </row>
    <row r="579" spans="1:40" ht="12.5" x14ac:dyDescent="0.25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8"/>
      <c r="AK579" s="8"/>
      <c r="AL579" s="8"/>
      <c r="AM579" s="8"/>
      <c r="AN579" s="8"/>
    </row>
    <row r="580" spans="1:40" ht="12.5" x14ac:dyDescent="0.25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8"/>
      <c r="AK580" s="8"/>
      <c r="AL580" s="8"/>
      <c r="AM580" s="8"/>
      <c r="AN580" s="8"/>
    </row>
    <row r="581" spans="1:40" ht="12.5" x14ac:dyDescent="0.25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8"/>
      <c r="AK581" s="8"/>
      <c r="AL581" s="8"/>
      <c r="AM581" s="8"/>
      <c r="AN581" s="8"/>
    </row>
    <row r="582" spans="1:40" ht="12.5" x14ac:dyDescent="0.25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8"/>
      <c r="AK582" s="8"/>
      <c r="AL582" s="8"/>
      <c r="AM582" s="8"/>
      <c r="AN582" s="8"/>
    </row>
    <row r="583" spans="1:40" ht="12.5" x14ac:dyDescent="0.25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8"/>
      <c r="AK583" s="8"/>
      <c r="AL583" s="8"/>
      <c r="AM583" s="8"/>
      <c r="AN583" s="8"/>
    </row>
    <row r="584" spans="1:40" ht="12.5" x14ac:dyDescent="0.25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8"/>
      <c r="AK584" s="8"/>
      <c r="AL584" s="8"/>
      <c r="AM584" s="8"/>
      <c r="AN584" s="8"/>
    </row>
    <row r="585" spans="1:40" ht="12.5" x14ac:dyDescent="0.25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8"/>
      <c r="AK585" s="8"/>
      <c r="AL585" s="8"/>
      <c r="AM585" s="8"/>
      <c r="AN585" s="8"/>
    </row>
    <row r="586" spans="1:40" ht="12.5" x14ac:dyDescent="0.25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8"/>
      <c r="AK586" s="8"/>
      <c r="AL586" s="8"/>
      <c r="AM586" s="8"/>
      <c r="AN586" s="8"/>
    </row>
    <row r="587" spans="1:40" ht="12.5" x14ac:dyDescent="0.25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8"/>
      <c r="AK587" s="8"/>
      <c r="AL587" s="8"/>
      <c r="AM587" s="8"/>
      <c r="AN587" s="8"/>
    </row>
    <row r="588" spans="1:40" ht="12.5" x14ac:dyDescent="0.25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8"/>
      <c r="AK588" s="8"/>
      <c r="AL588" s="8"/>
      <c r="AM588" s="8"/>
      <c r="AN588" s="8"/>
    </row>
    <row r="589" spans="1:40" ht="12.5" x14ac:dyDescent="0.25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8"/>
      <c r="AK589" s="8"/>
      <c r="AL589" s="8"/>
      <c r="AM589" s="8"/>
      <c r="AN589" s="8"/>
    </row>
    <row r="590" spans="1:40" ht="12.5" x14ac:dyDescent="0.25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8"/>
      <c r="AK590" s="8"/>
      <c r="AL590" s="8"/>
      <c r="AM590" s="8"/>
      <c r="AN590" s="8"/>
    </row>
    <row r="591" spans="1:40" ht="12.5" x14ac:dyDescent="0.25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8"/>
      <c r="AK591" s="8"/>
      <c r="AL591" s="8"/>
      <c r="AM591" s="8"/>
      <c r="AN591" s="8"/>
    </row>
    <row r="592" spans="1:40" ht="12.5" x14ac:dyDescent="0.25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8"/>
      <c r="AK592" s="8"/>
      <c r="AL592" s="8"/>
      <c r="AM592" s="8"/>
      <c r="AN592" s="8"/>
    </row>
    <row r="593" spans="1:40" ht="12.5" x14ac:dyDescent="0.25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8"/>
      <c r="AK593" s="8"/>
      <c r="AL593" s="8"/>
      <c r="AM593" s="8"/>
      <c r="AN593" s="8"/>
    </row>
    <row r="594" spans="1:40" ht="12.5" x14ac:dyDescent="0.25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8"/>
      <c r="AK594" s="8"/>
      <c r="AL594" s="8"/>
      <c r="AM594" s="8"/>
      <c r="AN594" s="8"/>
    </row>
    <row r="595" spans="1:40" ht="12.5" x14ac:dyDescent="0.25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8"/>
      <c r="AK595" s="8"/>
      <c r="AL595" s="8"/>
      <c r="AM595" s="8"/>
      <c r="AN595" s="8"/>
    </row>
    <row r="596" spans="1:40" ht="12.5" x14ac:dyDescent="0.25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8"/>
      <c r="AK596" s="8"/>
      <c r="AL596" s="8"/>
      <c r="AM596" s="8"/>
      <c r="AN596" s="8"/>
    </row>
    <row r="597" spans="1:40" ht="12.5" x14ac:dyDescent="0.25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8"/>
      <c r="AK597" s="8"/>
      <c r="AL597" s="8"/>
      <c r="AM597" s="8"/>
      <c r="AN597" s="8"/>
    </row>
    <row r="598" spans="1:40" ht="12.5" x14ac:dyDescent="0.25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8"/>
      <c r="AK598" s="8"/>
      <c r="AL598" s="8"/>
      <c r="AM598" s="8"/>
      <c r="AN598" s="8"/>
    </row>
    <row r="599" spans="1:40" ht="12.5" x14ac:dyDescent="0.25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8"/>
      <c r="AK599" s="8"/>
      <c r="AL599" s="8"/>
      <c r="AM599" s="8"/>
      <c r="AN599" s="8"/>
    </row>
    <row r="600" spans="1:40" ht="12.5" x14ac:dyDescent="0.25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8"/>
      <c r="AK600" s="8"/>
      <c r="AL600" s="8"/>
      <c r="AM600" s="8"/>
      <c r="AN600" s="8"/>
    </row>
    <row r="601" spans="1:40" ht="12.5" x14ac:dyDescent="0.25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8"/>
      <c r="AK601" s="8"/>
      <c r="AL601" s="8"/>
      <c r="AM601" s="8"/>
      <c r="AN601" s="8"/>
    </row>
    <row r="602" spans="1:40" ht="12.5" x14ac:dyDescent="0.25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8"/>
      <c r="AK602" s="8"/>
      <c r="AL602" s="8"/>
      <c r="AM602" s="8"/>
      <c r="AN602" s="8"/>
    </row>
    <row r="603" spans="1:40" ht="12.5" x14ac:dyDescent="0.25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8"/>
      <c r="AK603" s="8"/>
      <c r="AL603" s="8"/>
      <c r="AM603" s="8"/>
      <c r="AN603" s="8"/>
    </row>
    <row r="604" spans="1:40" ht="12.5" x14ac:dyDescent="0.25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8"/>
      <c r="AK604" s="8"/>
      <c r="AL604" s="8"/>
      <c r="AM604" s="8"/>
      <c r="AN604" s="8"/>
    </row>
    <row r="605" spans="1:40" ht="12.5" x14ac:dyDescent="0.25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8"/>
      <c r="AK605" s="8"/>
      <c r="AL605" s="8"/>
      <c r="AM605" s="8"/>
      <c r="AN605" s="8"/>
    </row>
    <row r="606" spans="1:40" ht="12.5" x14ac:dyDescent="0.25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8"/>
      <c r="AK606" s="8"/>
      <c r="AL606" s="8"/>
      <c r="AM606" s="8"/>
      <c r="AN606" s="8"/>
    </row>
    <row r="607" spans="1:40" ht="12.5" x14ac:dyDescent="0.25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8"/>
      <c r="AK607" s="8"/>
      <c r="AL607" s="8"/>
      <c r="AM607" s="8"/>
      <c r="AN607" s="8"/>
    </row>
    <row r="608" spans="1:40" ht="12.5" x14ac:dyDescent="0.25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8"/>
      <c r="AK608" s="8"/>
      <c r="AL608" s="8"/>
      <c r="AM608" s="8"/>
      <c r="AN608" s="8"/>
    </row>
    <row r="609" spans="1:40" ht="12.5" x14ac:dyDescent="0.25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8"/>
      <c r="AK609" s="8"/>
      <c r="AL609" s="8"/>
      <c r="AM609" s="8"/>
      <c r="AN609" s="8"/>
    </row>
    <row r="610" spans="1:40" ht="12.5" x14ac:dyDescent="0.25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8"/>
      <c r="AK610" s="8"/>
      <c r="AL610" s="8"/>
      <c r="AM610" s="8"/>
      <c r="AN610" s="8"/>
    </row>
    <row r="611" spans="1:40" ht="12.5" x14ac:dyDescent="0.25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8"/>
      <c r="AK611" s="8"/>
      <c r="AL611" s="8"/>
      <c r="AM611" s="8"/>
      <c r="AN611" s="8"/>
    </row>
    <row r="612" spans="1:40" ht="12.5" x14ac:dyDescent="0.25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8"/>
      <c r="AK612" s="8"/>
      <c r="AL612" s="8"/>
      <c r="AM612" s="8"/>
      <c r="AN612" s="8"/>
    </row>
    <row r="613" spans="1:40" ht="12.5" x14ac:dyDescent="0.25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8"/>
      <c r="AK613" s="8"/>
      <c r="AL613" s="8"/>
      <c r="AM613" s="8"/>
      <c r="AN613" s="8"/>
    </row>
    <row r="614" spans="1:40" ht="12.5" x14ac:dyDescent="0.25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8"/>
      <c r="AK614" s="8"/>
      <c r="AL614" s="8"/>
      <c r="AM614" s="8"/>
      <c r="AN614" s="8"/>
    </row>
    <row r="615" spans="1:40" ht="12.5" x14ac:dyDescent="0.25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8"/>
      <c r="AK615" s="8"/>
      <c r="AL615" s="8"/>
      <c r="AM615" s="8"/>
      <c r="AN615" s="8"/>
    </row>
    <row r="616" spans="1:40" ht="12.5" x14ac:dyDescent="0.25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8"/>
      <c r="AK616" s="8"/>
      <c r="AL616" s="8"/>
      <c r="AM616" s="8"/>
      <c r="AN616" s="8"/>
    </row>
    <row r="617" spans="1:40" ht="12.5" x14ac:dyDescent="0.25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8"/>
      <c r="AK617" s="8"/>
      <c r="AL617" s="8"/>
      <c r="AM617" s="8"/>
      <c r="AN617" s="8"/>
    </row>
    <row r="618" spans="1:40" ht="12.5" x14ac:dyDescent="0.25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8"/>
      <c r="AK618" s="8"/>
      <c r="AL618" s="8"/>
      <c r="AM618" s="8"/>
      <c r="AN618" s="8"/>
    </row>
    <row r="619" spans="1:40" ht="12.5" x14ac:dyDescent="0.25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8"/>
      <c r="AK619" s="8"/>
      <c r="AL619" s="8"/>
      <c r="AM619" s="8"/>
      <c r="AN619" s="8"/>
    </row>
    <row r="620" spans="1:40" ht="12.5" x14ac:dyDescent="0.25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8"/>
      <c r="AK620" s="8"/>
      <c r="AL620" s="8"/>
      <c r="AM620" s="8"/>
      <c r="AN620" s="8"/>
    </row>
    <row r="621" spans="1:40" ht="12.5" x14ac:dyDescent="0.25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8"/>
      <c r="AK621" s="8"/>
      <c r="AL621" s="8"/>
      <c r="AM621" s="8"/>
      <c r="AN621" s="8"/>
    </row>
    <row r="622" spans="1:40" ht="12.5" x14ac:dyDescent="0.25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8"/>
      <c r="AK622" s="8"/>
      <c r="AL622" s="8"/>
      <c r="AM622" s="8"/>
      <c r="AN622" s="8"/>
    </row>
    <row r="623" spans="1:40" ht="12.5" x14ac:dyDescent="0.25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8"/>
      <c r="AK623" s="8"/>
      <c r="AL623" s="8"/>
      <c r="AM623" s="8"/>
      <c r="AN623" s="8"/>
    </row>
    <row r="624" spans="1:40" ht="12.5" x14ac:dyDescent="0.25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8"/>
      <c r="AK624" s="8"/>
      <c r="AL624" s="8"/>
      <c r="AM624" s="8"/>
      <c r="AN624" s="8"/>
    </row>
    <row r="625" spans="1:40" ht="12.5" x14ac:dyDescent="0.25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8"/>
      <c r="AK625" s="8"/>
      <c r="AL625" s="8"/>
      <c r="AM625" s="8"/>
      <c r="AN625" s="8"/>
    </row>
    <row r="626" spans="1:40" ht="12.5" x14ac:dyDescent="0.25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8"/>
      <c r="AK626" s="8"/>
      <c r="AL626" s="8"/>
      <c r="AM626" s="8"/>
      <c r="AN626" s="8"/>
    </row>
    <row r="627" spans="1:40" ht="12.5" x14ac:dyDescent="0.25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8"/>
      <c r="AK627" s="8"/>
      <c r="AL627" s="8"/>
      <c r="AM627" s="8"/>
      <c r="AN627" s="8"/>
    </row>
    <row r="628" spans="1:40" ht="12.5" x14ac:dyDescent="0.25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8"/>
      <c r="AK628" s="8"/>
      <c r="AL628" s="8"/>
      <c r="AM628" s="8"/>
      <c r="AN628" s="8"/>
    </row>
    <row r="629" spans="1:40" ht="12.5" x14ac:dyDescent="0.25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8"/>
      <c r="AK629" s="8"/>
      <c r="AL629" s="8"/>
      <c r="AM629" s="8"/>
      <c r="AN629" s="8"/>
    </row>
    <row r="630" spans="1:40" ht="12.5" x14ac:dyDescent="0.25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8"/>
      <c r="AK630" s="8"/>
      <c r="AL630" s="8"/>
      <c r="AM630" s="8"/>
      <c r="AN630" s="8"/>
    </row>
    <row r="631" spans="1:40" ht="12.5" x14ac:dyDescent="0.25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8"/>
      <c r="AK631" s="8"/>
      <c r="AL631" s="8"/>
      <c r="AM631" s="8"/>
      <c r="AN631" s="8"/>
    </row>
    <row r="632" spans="1:40" ht="12.5" x14ac:dyDescent="0.25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8"/>
      <c r="AK632" s="8"/>
      <c r="AL632" s="8"/>
      <c r="AM632" s="8"/>
      <c r="AN632" s="8"/>
    </row>
    <row r="633" spans="1:40" ht="12.5" x14ac:dyDescent="0.25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8"/>
      <c r="AK633" s="8"/>
      <c r="AL633" s="8"/>
      <c r="AM633" s="8"/>
      <c r="AN633" s="8"/>
    </row>
    <row r="634" spans="1:40" ht="12.5" x14ac:dyDescent="0.25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8"/>
      <c r="AK634" s="8"/>
      <c r="AL634" s="8"/>
      <c r="AM634" s="8"/>
      <c r="AN634" s="8"/>
    </row>
    <row r="635" spans="1:40" ht="12.5" x14ac:dyDescent="0.25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8"/>
      <c r="AK635" s="8"/>
      <c r="AL635" s="8"/>
      <c r="AM635" s="8"/>
      <c r="AN635" s="8"/>
    </row>
    <row r="636" spans="1:40" ht="12.5" x14ac:dyDescent="0.25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8"/>
      <c r="AK636" s="8"/>
      <c r="AL636" s="8"/>
      <c r="AM636" s="8"/>
      <c r="AN636" s="8"/>
    </row>
    <row r="637" spans="1:40" ht="12.5" x14ac:dyDescent="0.25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8"/>
      <c r="AK637" s="8"/>
      <c r="AL637" s="8"/>
      <c r="AM637" s="8"/>
      <c r="AN637" s="8"/>
    </row>
    <row r="638" spans="1:40" ht="12.5" x14ac:dyDescent="0.25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8"/>
      <c r="AK638" s="8"/>
      <c r="AL638" s="8"/>
      <c r="AM638" s="8"/>
      <c r="AN638" s="8"/>
    </row>
    <row r="639" spans="1:40" ht="12.5" x14ac:dyDescent="0.25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8"/>
      <c r="AK639" s="8"/>
      <c r="AL639" s="8"/>
      <c r="AM639" s="8"/>
      <c r="AN639" s="8"/>
    </row>
    <row r="640" spans="1:40" ht="12.5" x14ac:dyDescent="0.25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8"/>
      <c r="AK640" s="8"/>
      <c r="AL640" s="8"/>
      <c r="AM640" s="8"/>
      <c r="AN640" s="8"/>
    </row>
    <row r="641" spans="1:40" ht="12.5" x14ac:dyDescent="0.25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8"/>
      <c r="AK641" s="8"/>
      <c r="AL641" s="8"/>
      <c r="AM641" s="8"/>
      <c r="AN641" s="8"/>
    </row>
    <row r="642" spans="1:40" ht="12.5" x14ac:dyDescent="0.25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8"/>
      <c r="AK642" s="8"/>
      <c r="AL642" s="8"/>
      <c r="AM642" s="8"/>
      <c r="AN642" s="8"/>
    </row>
    <row r="643" spans="1:40" ht="12.5" x14ac:dyDescent="0.25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8"/>
      <c r="AK643" s="8"/>
      <c r="AL643" s="8"/>
      <c r="AM643" s="8"/>
      <c r="AN643" s="8"/>
    </row>
    <row r="644" spans="1:40" ht="12.5" x14ac:dyDescent="0.25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8"/>
      <c r="AK644" s="8"/>
      <c r="AL644" s="8"/>
      <c r="AM644" s="8"/>
      <c r="AN644" s="8"/>
    </row>
    <row r="645" spans="1:40" ht="12.5" x14ac:dyDescent="0.25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8"/>
      <c r="AK645" s="8"/>
      <c r="AL645" s="8"/>
      <c r="AM645" s="8"/>
      <c r="AN645" s="8"/>
    </row>
    <row r="646" spans="1:40" ht="12.5" x14ac:dyDescent="0.25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8"/>
      <c r="AK646" s="8"/>
      <c r="AL646" s="8"/>
      <c r="AM646" s="8"/>
      <c r="AN646" s="8"/>
    </row>
    <row r="647" spans="1:40" ht="12.5" x14ac:dyDescent="0.25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8"/>
      <c r="AK647" s="8"/>
      <c r="AL647" s="8"/>
      <c r="AM647" s="8"/>
      <c r="AN647" s="8"/>
    </row>
    <row r="648" spans="1:40" ht="12.5" x14ac:dyDescent="0.25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8"/>
      <c r="AK648" s="8"/>
      <c r="AL648" s="8"/>
      <c r="AM648" s="8"/>
      <c r="AN648" s="8"/>
    </row>
    <row r="649" spans="1:40" ht="12.5" x14ac:dyDescent="0.25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8"/>
      <c r="AK649" s="8"/>
      <c r="AL649" s="8"/>
      <c r="AM649" s="8"/>
      <c r="AN649" s="8"/>
    </row>
    <row r="650" spans="1:40" ht="12.5" x14ac:dyDescent="0.25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8"/>
      <c r="AK650" s="8"/>
      <c r="AL650" s="8"/>
      <c r="AM650" s="8"/>
      <c r="AN650" s="8"/>
    </row>
    <row r="651" spans="1:40" ht="12.5" x14ac:dyDescent="0.25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8"/>
      <c r="AK651" s="8"/>
      <c r="AL651" s="8"/>
      <c r="AM651" s="8"/>
      <c r="AN651" s="8"/>
    </row>
    <row r="652" spans="1:40" ht="12.5" x14ac:dyDescent="0.25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8"/>
      <c r="AK652" s="8"/>
      <c r="AL652" s="8"/>
      <c r="AM652" s="8"/>
      <c r="AN652" s="8"/>
    </row>
    <row r="653" spans="1:40" ht="12.5" x14ac:dyDescent="0.25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8"/>
      <c r="AK653" s="8"/>
      <c r="AL653" s="8"/>
      <c r="AM653" s="8"/>
      <c r="AN653" s="8"/>
    </row>
    <row r="654" spans="1:40" ht="12.5" x14ac:dyDescent="0.25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8"/>
      <c r="AK654" s="8"/>
      <c r="AL654" s="8"/>
      <c r="AM654" s="8"/>
      <c r="AN654" s="8"/>
    </row>
    <row r="655" spans="1:40" ht="12.5" x14ac:dyDescent="0.25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8"/>
      <c r="AK655" s="8"/>
      <c r="AL655" s="8"/>
      <c r="AM655" s="8"/>
      <c r="AN655" s="8"/>
    </row>
    <row r="656" spans="1:40" ht="12.5" x14ac:dyDescent="0.25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8"/>
      <c r="AK656" s="8"/>
      <c r="AL656" s="8"/>
      <c r="AM656" s="8"/>
      <c r="AN656" s="8"/>
    </row>
    <row r="657" spans="1:40" ht="12.5" x14ac:dyDescent="0.25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8"/>
      <c r="AK657" s="8"/>
      <c r="AL657" s="8"/>
      <c r="AM657" s="8"/>
      <c r="AN657" s="8"/>
    </row>
    <row r="658" spans="1:40" ht="12.5" x14ac:dyDescent="0.25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8"/>
      <c r="AK658" s="8"/>
      <c r="AL658" s="8"/>
      <c r="AM658" s="8"/>
      <c r="AN658" s="8"/>
    </row>
    <row r="659" spans="1:40" ht="12.5" x14ac:dyDescent="0.25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8"/>
      <c r="AK659" s="8"/>
      <c r="AL659" s="8"/>
      <c r="AM659" s="8"/>
      <c r="AN659" s="8"/>
    </row>
    <row r="660" spans="1:40" ht="12.5" x14ac:dyDescent="0.25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8"/>
      <c r="AK660" s="8"/>
      <c r="AL660" s="8"/>
      <c r="AM660" s="8"/>
      <c r="AN660" s="8"/>
    </row>
    <row r="661" spans="1:40" ht="12.5" x14ac:dyDescent="0.25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8"/>
      <c r="AK661" s="8"/>
      <c r="AL661" s="8"/>
      <c r="AM661" s="8"/>
      <c r="AN661" s="8"/>
    </row>
    <row r="662" spans="1:40" ht="12.5" x14ac:dyDescent="0.25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8"/>
      <c r="AK662" s="8"/>
      <c r="AL662" s="8"/>
      <c r="AM662" s="8"/>
      <c r="AN662" s="8"/>
    </row>
    <row r="663" spans="1:40" ht="12.5" x14ac:dyDescent="0.25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8"/>
      <c r="AK663" s="8"/>
      <c r="AL663" s="8"/>
      <c r="AM663" s="8"/>
      <c r="AN663" s="8"/>
    </row>
    <row r="664" spans="1:40" ht="12.5" x14ac:dyDescent="0.25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8"/>
      <c r="AK664" s="8"/>
      <c r="AL664" s="8"/>
      <c r="AM664" s="8"/>
      <c r="AN664" s="8"/>
    </row>
    <row r="665" spans="1:40" ht="12.5" x14ac:dyDescent="0.25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8"/>
      <c r="AK665" s="8"/>
      <c r="AL665" s="8"/>
      <c r="AM665" s="8"/>
      <c r="AN665" s="8"/>
    </row>
    <row r="666" spans="1:40" ht="12.5" x14ac:dyDescent="0.25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8"/>
      <c r="AK666" s="8"/>
      <c r="AL666" s="8"/>
      <c r="AM666" s="8"/>
      <c r="AN666" s="8"/>
    </row>
    <row r="667" spans="1:40" ht="12.5" x14ac:dyDescent="0.25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8"/>
      <c r="AK667" s="8"/>
      <c r="AL667" s="8"/>
      <c r="AM667" s="8"/>
      <c r="AN667" s="8"/>
    </row>
    <row r="668" spans="1:40" ht="12.5" x14ac:dyDescent="0.25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8"/>
      <c r="AK668" s="8"/>
      <c r="AL668" s="8"/>
      <c r="AM668" s="8"/>
      <c r="AN668" s="8"/>
    </row>
    <row r="669" spans="1:40" ht="12.5" x14ac:dyDescent="0.25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8"/>
      <c r="AK669" s="8"/>
      <c r="AL669" s="8"/>
      <c r="AM669" s="8"/>
      <c r="AN669" s="8"/>
    </row>
    <row r="670" spans="1:40" ht="12.5" x14ac:dyDescent="0.25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8"/>
      <c r="AK670" s="8"/>
      <c r="AL670" s="8"/>
      <c r="AM670" s="8"/>
      <c r="AN670" s="8"/>
    </row>
    <row r="671" spans="1:40" ht="12.5" x14ac:dyDescent="0.25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8"/>
      <c r="AK671" s="8"/>
      <c r="AL671" s="8"/>
      <c r="AM671" s="8"/>
      <c r="AN671" s="8"/>
    </row>
    <row r="672" spans="1:40" ht="12.5" x14ac:dyDescent="0.25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8"/>
      <c r="AK672" s="8"/>
      <c r="AL672" s="8"/>
      <c r="AM672" s="8"/>
      <c r="AN672" s="8"/>
    </row>
    <row r="673" spans="1:40" ht="12.5" x14ac:dyDescent="0.25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8"/>
      <c r="AK673" s="8"/>
      <c r="AL673" s="8"/>
      <c r="AM673" s="8"/>
      <c r="AN673" s="8"/>
    </row>
    <row r="674" spans="1:40" ht="12.5" x14ac:dyDescent="0.25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8"/>
      <c r="AK674" s="8"/>
      <c r="AL674" s="8"/>
      <c r="AM674" s="8"/>
      <c r="AN674" s="8"/>
    </row>
    <row r="675" spans="1:40" ht="12.5" x14ac:dyDescent="0.25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8"/>
      <c r="AK675" s="8"/>
      <c r="AL675" s="8"/>
      <c r="AM675" s="8"/>
      <c r="AN675" s="8"/>
    </row>
    <row r="676" spans="1:40" ht="12.5" x14ac:dyDescent="0.25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8"/>
      <c r="AK676" s="8"/>
      <c r="AL676" s="8"/>
      <c r="AM676" s="8"/>
      <c r="AN676" s="8"/>
    </row>
    <row r="677" spans="1:40" ht="12.5" x14ac:dyDescent="0.25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8"/>
      <c r="AK677" s="8"/>
      <c r="AL677" s="8"/>
      <c r="AM677" s="8"/>
      <c r="AN677" s="8"/>
    </row>
    <row r="678" spans="1:40" ht="12.5" x14ac:dyDescent="0.25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8"/>
      <c r="AK678" s="8"/>
      <c r="AL678" s="8"/>
      <c r="AM678" s="8"/>
      <c r="AN678" s="8"/>
    </row>
    <row r="679" spans="1:40" ht="12.5" x14ac:dyDescent="0.25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8"/>
      <c r="AK679" s="8"/>
      <c r="AL679" s="8"/>
      <c r="AM679" s="8"/>
      <c r="AN679" s="8"/>
    </row>
    <row r="680" spans="1:40" ht="12.5" x14ac:dyDescent="0.25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8"/>
      <c r="AK680" s="8"/>
      <c r="AL680" s="8"/>
      <c r="AM680" s="8"/>
      <c r="AN680" s="8"/>
    </row>
    <row r="681" spans="1:40" ht="12.5" x14ac:dyDescent="0.25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8"/>
      <c r="AK681" s="8"/>
      <c r="AL681" s="8"/>
      <c r="AM681" s="8"/>
      <c r="AN681" s="8"/>
    </row>
    <row r="682" spans="1:40" ht="12.5" x14ac:dyDescent="0.25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8"/>
      <c r="AK682" s="8"/>
      <c r="AL682" s="8"/>
      <c r="AM682" s="8"/>
      <c r="AN682" s="8"/>
    </row>
    <row r="683" spans="1:40" ht="12.5" x14ac:dyDescent="0.25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8"/>
      <c r="AK683" s="8"/>
      <c r="AL683" s="8"/>
      <c r="AM683" s="8"/>
      <c r="AN683" s="8"/>
    </row>
    <row r="684" spans="1:40" ht="12.5" x14ac:dyDescent="0.25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8"/>
      <c r="AK684" s="8"/>
      <c r="AL684" s="8"/>
      <c r="AM684" s="8"/>
      <c r="AN684" s="8"/>
    </row>
    <row r="685" spans="1:40" ht="12.5" x14ac:dyDescent="0.25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8"/>
      <c r="AK685" s="8"/>
      <c r="AL685" s="8"/>
      <c r="AM685" s="8"/>
      <c r="AN685" s="8"/>
    </row>
    <row r="686" spans="1:40" ht="12.5" x14ac:dyDescent="0.25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8"/>
      <c r="AK686" s="8"/>
      <c r="AL686" s="8"/>
      <c r="AM686" s="8"/>
      <c r="AN686" s="8"/>
    </row>
    <row r="687" spans="1:40" ht="12.5" x14ac:dyDescent="0.25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8"/>
      <c r="AK687" s="8"/>
      <c r="AL687" s="8"/>
      <c r="AM687" s="8"/>
      <c r="AN687" s="8"/>
    </row>
    <row r="688" spans="1:40" ht="12.5" x14ac:dyDescent="0.25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8"/>
      <c r="AK688" s="8"/>
      <c r="AL688" s="8"/>
      <c r="AM688" s="8"/>
      <c r="AN688" s="8"/>
    </row>
    <row r="689" spans="1:40" ht="12.5" x14ac:dyDescent="0.25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8"/>
      <c r="AK689" s="8"/>
      <c r="AL689" s="8"/>
      <c r="AM689" s="8"/>
      <c r="AN689" s="8"/>
    </row>
    <row r="690" spans="1:40" ht="12.5" x14ac:dyDescent="0.25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8"/>
      <c r="AK690" s="8"/>
      <c r="AL690" s="8"/>
      <c r="AM690" s="8"/>
      <c r="AN690" s="8"/>
    </row>
    <row r="691" spans="1:40" ht="12.5" x14ac:dyDescent="0.25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8"/>
      <c r="AK691" s="8"/>
      <c r="AL691" s="8"/>
      <c r="AM691" s="8"/>
      <c r="AN691" s="8"/>
    </row>
    <row r="692" spans="1:40" ht="12.5" x14ac:dyDescent="0.25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8"/>
      <c r="AK692" s="8"/>
      <c r="AL692" s="8"/>
      <c r="AM692" s="8"/>
      <c r="AN692" s="8"/>
    </row>
    <row r="693" spans="1:40" ht="12.5" x14ac:dyDescent="0.25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8"/>
      <c r="AK693" s="8"/>
      <c r="AL693" s="8"/>
      <c r="AM693" s="8"/>
      <c r="AN693" s="8"/>
    </row>
    <row r="694" spans="1:40" ht="12.5" x14ac:dyDescent="0.25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8"/>
      <c r="AK694" s="8"/>
      <c r="AL694" s="8"/>
      <c r="AM694" s="8"/>
      <c r="AN694" s="8"/>
    </row>
    <row r="695" spans="1:40" ht="12.5" x14ac:dyDescent="0.25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8"/>
      <c r="AK695" s="8"/>
      <c r="AL695" s="8"/>
      <c r="AM695" s="8"/>
      <c r="AN695" s="8"/>
    </row>
    <row r="696" spans="1:40" ht="12.5" x14ac:dyDescent="0.25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8"/>
      <c r="AK696" s="8"/>
      <c r="AL696" s="8"/>
      <c r="AM696" s="8"/>
      <c r="AN696" s="8"/>
    </row>
    <row r="697" spans="1:40" ht="12.5" x14ac:dyDescent="0.25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8"/>
      <c r="AK697" s="8"/>
      <c r="AL697" s="8"/>
      <c r="AM697" s="8"/>
      <c r="AN697" s="8"/>
    </row>
    <row r="698" spans="1:40" ht="12.5" x14ac:dyDescent="0.25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8"/>
      <c r="AK698" s="8"/>
      <c r="AL698" s="8"/>
      <c r="AM698" s="8"/>
      <c r="AN698" s="8"/>
    </row>
    <row r="699" spans="1:40" ht="12.5" x14ac:dyDescent="0.25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8"/>
      <c r="AK699" s="8"/>
      <c r="AL699" s="8"/>
      <c r="AM699" s="8"/>
      <c r="AN699" s="8"/>
    </row>
    <row r="700" spans="1:40" ht="12.5" x14ac:dyDescent="0.25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8"/>
      <c r="AK700" s="8"/>
      <c r="AL700" s="8"/>
      <c r="AM700" s="8"/>
      <c r="AN700" s="8"/>
    </row>
    <row r="701" spans="1:40" ht="12.5" x14ac:dyDescent="0.25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8"/>
      <c r="AK701" s="8"/>
      <c r="AL701" s="8"/>
      <c r="AM701" s="8"/>
      <c r="AN701" s="8"/>
    </row>
    <row r="702" spans="1:40" ht="12.5" x14ac:dyDescent="0.25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8"/>
      <c r="AK702" s="8"/>
      <c r="AL702" s="8"/>
      <c r="AM702" s="8"/>
      <c r="AN702" s="8"/>
    </row>
    <row r="703" spans="1:40" ht="12.5" x14ac:dyDescent="0.25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8"/>
      <c r="AK703" s="8"/>
      <c r="AL703" s="8"/>
      <c r="AM703" s="8"/>
      <c r="AN703" s="8"/>
    </row>
    <row r="704" spans="1:40" ht="12.5" x14ac:dyDescent="0.25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8"/>
      <c r="AK704" s="8"/>
      <c r="AL704" s="8"/>
      <c r="AM704" s="8"/>
      <c r="AN704" s="8"/>
    </row>
    <row r="705" spans="1:40" ht="12.5" x14ac:dyDescent="0.25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8"/>
      <c r="AK705" s="8"/>
      <c r="AL705" s="8"/>
      <c r="AM705" s="8"/>
      <c r="AN705" s="8"/>
    </row>
    <row r="706" spans="1:40" ht="12.5" x14ac:dyDescent="0.25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8"/>
      <c r="AK706" s="8"/>
      <c r="AL706" s="8"/>
      <c r="AM706" s="8"/>
      <c r="AN706" s="8"/>
    </row>
    <row r="707" spans="1:40" ht="12.5" x14ac:dyDescent="0.25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8"/>
      <c r="AK707" s="8"/>
      <c r="AL707" s="8"/>
      <c r="AM707" s="8"/>
      <c r="AN707" s="8"/>
    </row>
    <row r="708" spans="1:40" ht="12.5" x14ac:dyDescent="0.25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8"/>
      <c r="AK708" s="8"/>
      <c r="AL708" s="8"/>
      <c r="AM708" s="8"/>
      <c r="AN708" s="8"/>
    </row>
    <row r="709" spans="1:40" ht="12.5" x14ac:dyDescent="0.25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8"/>
      <c r="AK709" s="8"/>
      <c r="AL709" s="8"/>
      <c r="AM709" s="8"/>
      <c r="AN709" s="8"/>
    </row>
    <row r="710" spans="1:40" ht="12.5" x14ac:dyDescent="0.25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8"/>
      <c r="AK710" s="8"/>
      <c r="AL710" s="8"/>
      <c r="AM710" s="8"/>
      <c r="AN710" s="8"/>
    </row>
    <row r="711" spans="1:40" ht="12.5" x14ac:dyDescent="0.25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8"/>
      <c r="AK711" s="8"/>
      <c r="AL711" s="8"/>
      <c r="AM711" s="8"/>
      <c r="AN711" s="8"/>
    </row>
    <row r="712" spans="1:40" ht="12.5" x14ac:dyDescent="0.25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8"/>
      <c r="AK712" s="8"/>
      <c r="AL712" s="8"/>
      <c r="AM712" s="8"/>
      <c r="AN712" s="8"/>
    </row>
    <row r="713" spans="1:40" ht="12.5" x14ac:dyDescent="0.25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8"/>
      <c r="AK713" s="8"/>
      <c r="AL713" s="8"/>
      <c r="AM713" s="8"/>
      <c r="AN713" s="8"/>
    </row>
    <row r="714" spans="1:40" ht="12.5" x14ac:dyDescent="0.25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8"/>
      <c r="AK714" s="8"/>
      <c r="AL714" s="8"/>
      <c r="AM714" s="8"/>
      <c r="AN714" s="8"/>
    </row>
    <row r="715" spans="1:40" ht="12.5" x14ac:dyDescent="0.25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8"/>
      <c r="AK715" s="8"/>
      <c r="AL715" s="8"/>
      <c r="AM715" s="8"/>
      <c r="AN715" s="8"/>
    </row>
    <row r="716" spans="1:40" ht="12.5" x14ac:dyDescent="0.25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8"/>
      <c r="AK716" s="8"/>
      <c r="AL716" s="8"/>
      <c r="AM716" s="8"/>
      <c r="AN716" s="8"/>
    </row>
    <row r="717" spans="1:40" ht="12.5" x14ac:dyDescent="0.25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8"/>
      <c r="AK717" s="8"/>
      <c r="AL717" s="8"/>
      <c r="AM717" s="8"/>
      <c r="AN717" s="8"/>
    </row>
    <row r="718" spans="1:40" ht="12.5" x14ac:dyDescent="0.25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8"/>
      <c r="AK718" s="8"/>
      <c r="AL718" s="8"/>
      <c r="AM718" s="8"/>
      <c r="AN718" s="8"/>
    </row>
    <row r="719" spans="1:40" ht="12.5" x14ac:dyDescent="0.25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8"/>
      <c r="AK719" s="8"/>
      <c r="AL719" s="8"/>
      <c r="AM719" s="8"/>
      <c r="AN719" s="8"/>
    </row>
    <row r="720" spans="1:40" ht="12.5" x14ac:dyDescent="0.25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8"/>
      <c r="AK720" s="8"/>
      <c r="AL720" s="8"/>
      <c r="AM720" s="8"/>
      <c r="AN720" s="8"/>
    </row>
    <row r="721" spans="1:40" ht="12.5" x14ac:dyDescent="0.25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8"/>
      <c r="AK721" s="8"/>
      <c r="AL721" s="8"/>
      <c r="AM721" s="8"/>
      <c r="AN721" s="8"/>
    </row>
    <row r="722" spans="1:40" ht="12.5" x14ac:dyDescent="0.25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8"/>
      <c r="AK722" s="8"/>
      <c r="AL722" s="8"/>
      <c r="AM722" s="8"/>
      <c r="AN722" s="8"/>
    </row>
    <row r="723" spans="1:40" ht="12.5" x14ac:dyDescent="0.25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8"/>
      <c r="AK723" s="8"/>
      <c r="AL723" s="8"/>
      <c r="AM723" s="8"/>
      <c r="AN723" s="8"/>
    </row>
    <row r="724" spans="1:40" ht="12.5" x14ac:dyDescent="0.25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8"/>
      <c r="AK724" s="8"/>
      <c r="AL724" s="8"/>
      <c r="AM724" s="8"/>
      <c r="AN724" s="8"/>
    </row>
    <row r="725" spans="1:40" ht="12.5" x14ac:dyDescent="0.25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8"/>
      <c r="AK725" s="8"/>
      <c r="AL725" s="8"/>
      <c r="AM725" s="8"/>
      <c r="AN725" s="8"/>
    </row>
    <row r="726" spans="1:40" ht="12.5" x14ac:dyDescent="0.25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8"/>
      <c r="AK726" s="8"/>
      <c r="AL726" s="8"/>
      <c r="AM726" s="8"/>
      <c r="AN726" s="8"/>
    </row>
    <row r="727" spans="1:40" ht="12.5" x14ac:dyDescent="0.25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8"/>
      <c r="AK727" s="8"/>
      <c r="AL727" s="8"/>
      <c r="AM727" s="8"/>
      <c r="AN727" s="8"/>
    </row>
    <row r="728" spans="1:40" ht="12.5" x14ac:dyDescent="0.25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8"/>
      <c r="AK728" s="8"/>
      <c r="AL728" s="8"/>
      <c r="AM728" s="8"/>
      <c r="AN728" s="8"/>
    </row>
    <row r="729" spans="1:40" ht="12.5" x14ac:dyDescent="0.25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8"/>
      <c r="AK729" s="8"/>
      <c r="AL729" s="8"/>
      <c r="AM729" s="8"/>
      <c r="AN729" s="8"/>
    </row>
    <row r="730" spans="1:40" ht="12.5" x14ac:dyDescent="0.25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8"/>
      <c r="AK730" s="8"/>
      <c r="AL730" s="8"/>
      <c r="AM730" s="8"/>
      <c r="AN730" s="8"/>
    </row>
    <row r="731" spans="1:40" ht="12.5" x14ac:dyDescent="0.25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8"/>
      <c r="AK731" s="8"/>
      <c r="AL731" s="8"/>
      <c r="AM731" s="8"/>
      <c r="AN731" s="8"/>
    </row>
    <row r="732" spans="1:40" ht="12.5" x14ac:dyDescent="0.25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8"/>
      <c r="AK732" s="8"/>
      <c r="AL732" s="8"/>
      <c r="AM732" s="8"/>
      <c r="AN732" s="8"/>
    </row>
    <row r="733" spans="1:40" ht="12.5" x14ac:dyDescent="0.25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8"/>
      <c r="AK733" s="8"/>
      <c r="AL733" s="8"/>
      <c r="AM733" s="8"/>
      <c r="AN733" s="8"/>
    </row>
    <row r="734" spans="1:40" ht="12.5" x14ac:dyDescent="0.25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8"/>
      <c r="AK734" s="8"/>
      <c r="AL734" s="8"/>
      <c r="AM734" s="8"/>
      <c r="AN734" s="8"/>
    </row>
    <row r="735" spans="1:40" ht="12.5" x14ac:dyDescent="0.25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8"/>
      <c r="AK735" s="8"/>
      <c r="AL735" s="8"/>
      <c r="AM735" s="8"/>
      <c r="AN735" s="8"/>
    </row>
    <row r="736" spans="1:40" ht="12.5" x14ac:dyDescent="0.25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8"/>
      <c r="AK736" s="8"/>
      <c r="AL736" s="8"/>
      <c r="AM736" s="8"/>
      <c r="AN736" s="8"/>
    </row>
    <row r="737" spans="1:40" ht="12.5" x14ac:dyDescent="0.25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8"/>
      <c r="AK737" s="8"/>
      <c r="AL737" s="8"/>
      <c r="AM737" s="8"/>
      <c r="AN737" s="8"/>
    </row>
    <row r="738" spans="1:40" ht="12.5" x14ac:dyDescent="0.25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8"/>
      <c r="AK738" s="8"/>
      <c r="AL738" s="8"/>
      <c r="AM738" s="8"/>
      <c r="AN738" s="8"/>
    </row>
    <row r="739" spans="1:40" ht="12.5" x14ac:dyDescent="0.25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8"/>
      <c r="AK739" s="8"/>
      <c r="AL739" s="8"/>
      <c r="AM739" s="8"/>
      <c r="AN739" s="8"/>
    </row>
    <row r="740" spans="1:40" ht="12.5" x14ac:dyDescent="0.25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8"/>
      <c r="AK740" s="8"/>
      <c r="AL740" s="8"/>
      <c r="AM740" s="8"/>
      <c r="AN740" s="8"/>
    </row>
    <row r="741" spans="1:40" ht="12.5" x14ac:dyDescent="0.25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8"/>
      <c r="AK741" s="8"/>
      <c r="AL741" s="8"/>
      <c r="AM741" s="8"/>
      <c r="AN741" s="8"/>
    </row>
    <row r="742" spans="1:40" ht="12.5" x14ac:dyDescent="0.25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8"/>
      <c r="AK742" s="8"/>
      <c r="AL742" s="8"/>
      <c r="AM742" s="8"/>
      <c r="AN742" s="8"/>
    </row>
    <row r="743" spans="1:40" ht="12.5" x14ac:dyDescent="0.25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8"/>
      <c r="AK743" s="8"/>
      <c r="AL743" s="8"/>
      <c r="AM743" s="8"/>
      <c r="AN743" s="8"/>
    </row>
    <row r="744" spans="1:40" ht="12.5" x14ac:dyDescent="0.25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8"/>
      <c r="AK744" s="8"/>
      <c r="AL744" s="8"/>
      <c r="AM744" s="8"/>
      <c r="AN744" s="8"/>
    </row>
    <row r="745" spans="1:40" ht="12.5" x14ac:dyDescent="0.25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8"/>
      <c r="AK745" s="8"/>
      <c r="AL745" s="8"/>
      <c r="AM745" s="8"/>
      <c r="AN745" s="8"/>
    </row>
    <row r="746" spans="1:40" ht="12.5" x14ac:dyDescent="0.25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8"/>
      <c r="AK746" s="8"/>
      <c r="AL746" s="8"/>
      <c r="AM746" s="8"/>
      <c r="AN746" s="8"/>
    </row>
    <row r="747" spans="1:40" ht="12.5" x14ac:dyDescent="0.25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8"/>
      <c r="AK747" s="8"/>
      <c r="AL747" s="8"/>
      <c r="AM747" s="8"/>
      <c r="AN747" s="8"/>
    </row>
    <row r="748" spans="1:40" ht="12.5" x14ac:dyDescent="0.25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8"/>
      <c r="AK748" s="8"/>
      <c r="AL748" s="8"/>
      <c r="AM748" s="8"/>
      <c r="AN748" s="8"/>
    </row>
    <row r="749" spans="1:40" ht="12.5" x14ac:dyDescent="0.25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8"/>
      <c r="AK749" s="8"/>
      <c r="AL749" s="8"/>
      <c r="AM749" s="8"/>
      <c r="AN749" s="8"/>
    </row>
    <row r="750" spans="1:40" ht="12.5" x14ac:dyDescent="0.25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8"/>
      <c r="AK750" s="8"/>
      <c r="AL750" s="8"/>
      <c r="AM750" s="8"/>
      <c r="AN750" s="8"/>
    </row>
    <row r="751" spans="1:40" ht="12.5" x14ac:dyDescent="0.25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8"/>
      <c r="AK751" s="8"/>
      <c r="AL751" s="8"/>
      <c r="AM751" s="8"/>
      <c r="AN751" s="8"/>
    </row>
    <row r="752" spans="1:40" ht="12.5" x14ac:dyDescent="0.25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8"/>
      <c r="AK752" s="8"/>
      <c r="AL752" s="8"/>
      <c r="AM752" s="8"/>
      <c r="AN752" s="8"/>
    </row>
    <row r="753" spans="1:40" ht="12.5" x14ac:dyDescent="0.25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8"/>
      <c r="AK753" s="8"/>
      <c r="AL753" s="8"/>
      <c r="AM753" s="8"/>
      <c r="AN753" s="8"/>
    </row>
    <row r="754" spans="1:40" ht="12.5" x14ac:dyDescent="0.25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8"/>
      <c r="AK754" s="8"/>
      <c r="AL754" s="8"/>
      <c r="AM754" s="8"/>
      <c r="AN754" s="8"/>
    </row>
    <row r="755" spans="1:40" ht="12.5" x14ac:dyDescent="0.25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8"/>
      <c r="AK755" s="8"/>
      <c r="AL755" s="8"/>
      <c r="AM755" s="8"/>
      <c r="AN755" s="8"/>
    </row>
    <row r="756" spans="1:40" ht="12.5" x14ac:dyDescent="0.25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8"/>
      <c r="AK756" s="8"/>
      <c r="AL756" s="8"/>
      <c r="AM756" s="8"/>
      <c r="AN756" s="8"/>
    </row>
    <row r="757" spans="1:40" ht="12.5" x14ac:dyDescent="0.25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8"/>
      <c r="AK757" s="8"/>
      <c r="AL757" s="8"/>
      <c r="AM757" s="8"/>
      <c r="AN757" s="8"/>
    </row>
    <row r="758" spans="1:40" ht="12.5" x14ac:dyDescent="0.25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8"/>
      <c r="AK758" s="8"/>
      <c r="AL758" s="8"/>
      <c r="AM758" s="8"/>
      <c r="AN758" s="8"/>
    </row>
    <row r="759" spans="1:40" ht="12.5" x14ac:dyDescent="0.25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8"/>
      <c r="AK759" s="8"/>
      <c r="AL759" s="8"/>
      <c r="AM759" s="8"/>
      <c r="AN759" s="8"/>
    </row>
    <row r="760" spans="1:40" ht="12.5" x14ac:dyDescent="0.25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8"/>
      <c r="AK760" s="8"/>
      <c r="AL760" s="8"/>
      <c r="AM760" s="8"/>
      <c r="AN760" s="8"/>
    </row>
    <row r="761" spans="1:40" ht="12.5" x14ac:dyDescent="0.25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8"/>
      <c r="AK761" s="8"/>
      <c r="AL761" s="8"/>
      <c r="AM761" s="8"/>
      <c r="AN761" s="8"/>
    </row>
    <row r="762" spans="1:40" ht="12.5" x14ac:dyDescent="0.25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8"/>
      <c r="AK762" s="8"/>
      <c r="AL762" s="8"/>
      <c r="AM762" s="8"/>
      <c r="AN762" s="8"/>
    </row>
    <row r="763" spans="1:40" ht="12.5" x14ac:dyDescent="0.25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8"/>
      <c r="AK763" s="8"/>
      <c r="AL763" s="8"/>
      <c r="AM763" s="8"/>
      <c r="AN763" s="8"/>
    </row>
    <row r="764" spans="1:40" ht="12.5" x14ac:dyDescent="0.25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8"/>
      <c r="AK764" s="8"/>
      <c r="AL764" s="8"/>
      <c r="AM764" s="8"/>
      <c r="AN764" s="8"/>
    </row>
    <row r="765" spans="1:40" ht="12.5" x14ac:dyDescent="0.25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8"/>
      <c r="AK765" s="8"/>
      <c r="AL765" s="8"/>
      <c r="AM765" s="8"/>
      <c r="AN765" s="8"/>
    </row>
    <row r="766" spans="1:40" ht="12.5" x14ac:dyDescent="0.25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8"/>
      <c r="AK766" s="8"/>
      <c r="AL766" s="8"/>
      <c r="AM766" s="8"/>
      <c r="AN766" s="8"/>
    </row>
    <row r="767" spans="1:40" ht="12.5" x14ac:dyDescent="0.25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8"/>
      <c r="AK767" s="8"/>
      <c r="AL767" s="8"/>
      <c r="AM767" s="8"/>
      <c r="AN767" s="8"/>
    </row>
    <row r="768" spans="1:40" ht="12.5" x14ac:dyDescent="0.25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8"/>
      <c r="AK768" s="8"/>
      <c r="AL768" s="8"/>
      <c r="AM768" s="8"/>
      <c r="AN768" s="8"/>
    </row>
    <row r="769" spans="1:40" ht="12.5" x14ac:dyDescent="0.25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8"/>
      <c r="AK769" s="8"/>
      <c r="AL769" s="8"/>
      <c r="AM769" s="8"/>
      <c r="AN769" s="8"/>
    </row>
    <row r="770" spans="1:40" ht="12.5" x14ac:dyDescent="0.25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8"/>
      <c r="AK770" s="8"/>
      <c r="AL770" s="8"/>
      <c r="AM770" s="8"/>
      <c r="AN770" s="8"/>
    </row>
    <row r="771" spans="1:40" ht="12.5" x14ac:dyDescent="0.25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8"/>
      <c r="AK771" s="8"/>
      <c r="AL771" s="8"/>
      <c r="AM771" s="8"/>
      <c r="AN771" s="8"/>
    </row>
    <row r="772" spans="1:40" ht="12.5" x14ac:dyDescent="0.25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8"/>
      <c r="AK772" s="8"/>
      <c r="AL772" s="8"/>
      <c r="AM772" s="8"/>
      <c r="AN772" s="8"/>
    </row>
    <row r="773" spans="1:40" ht="12.5" x14ac:dyDescent="0.25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8"/>
      <c r="AK773" s="8"/>
      <c r="AL773" s="8"/>
      <c r="AM773" s="8"/>
      <c r="AN773" s="8"/>
    </row>
    <row r="774" spans="1:40" ht="12.5" x14ac:dyDescent="0.25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8"/>
      <c r="AK774" s="8"/>
      <c r="AL774" s="8"/>
      <c r="AM774" s="8"/>
      <c r="AN774" s="8"/>
    </row>
    <row r="775" spans="1:40" ht="12.5" x14ac:dyDescent="0.25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8"/>
      <c r="AK775" s="8"/>
      <c r="AL775" s="8"/>
      <c r="AM775" s="8"/>
      <c r="AN775" s="8"/>
    </row>
    <row r="776" spans="1:40" ht="12.5" x14ac:dyDescent="0.25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8"/>
      <c r="AK776" s="8"/>
      <c r="AL776" s="8"/>
      <c r="AM776" s="8"/>
      <c r="AN776" s="8"/>
    </row>
    <row r="777" spans="1:40" ht="12.5" x14ac:dyDescent="0.25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8"/>
      <c r="AK777" s="8"/>
      <c r="AL777" s="8"/>
      <c r="AM777" s="8"/>
      <c r="AN777" s="8"/>
    </row>
    <row r="778" spans="1:40" ht="12.5" x14ac:dyDescent="0.25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8"/>
      <c r="AK778" s="8"/>
      <c r="AL778" s="8"/>
      <c r="AM778" s="8"/>
      <c r="AN778" s="8"/>
    </row>
    <row r="779" spans="1:40" ht="12.5" x14ac:dyDescent="0.25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8"/>
      <c r="AK779" s="8"/>
      <c r="AL779" s="8"/>
      <c r="AM779" s="8"/>
      <c r="AN779" s="8"/>
    </row>
    <row r="780" spans="1:40" ht="12.5" x14ac:dyDescent="0.25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8"/>
      <c r="AK780" s="8"/>
      <c r="AL780" s="8"/>
      <c r="AM780" s="8"/>
      <c r="AN780" s="8"/>
    </row>
    <row r="781" spans="1:40" ht="12.5" x14ac:dyDescent="0.25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8"/>
      <c r="AK781" s="8"/>
      <c r="AL781" s="8"/>
      <c r="AM781" s="8"/>
      <c r="AN781" s="8"/>
    </row>
    <row r="782" spans="1:40" ht="12.5" x14ac:dyDescent="0.25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8"/>
      <c r="AK782" s="8"/>
      <c r="AL782" s="8"/>
      <c r="AM782" s="8"/>
      <c r="AN782" s="8"/>
    </row>
    <row r="783" spans="1:40" ht="12.5" x14ac:dyDescent="0.25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8"/>
      <c r="AK783" s="8"/>
      <c r="AL783" s="8"/>
      <c r="AM783" s="8"/>
      <c r="AN783" s="8"/>
    </row>
    <row r="784" spans="1:40" ht="12.5" x14ac:dyDescent="0.25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8"/>
      <c r="AK784" s="8"/>
      <c r="AL784" s="8"/>
      <c r="AM784" s="8"/>
      <c r="AN784" s="8"/>
    </row>
    <row r="785" spans="1:40" ht="12.5" x14ac:dyDescent="0.25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8"/>
      <c r="AK785" s="8"/>
      <c r="AL785" s="8"/>
      <c r="AM785" s="8"/>
      <c r="AN785" s="8"/>
    </row>
    <row r="786" spans="1:40" ht="12.5" x14ac:dyDescent="0.25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8"/>
      <c r="AK786" s="8"/>
      <c r="AL786" s="8"/>
      <c r="AM786" s="8"/>
      <c r="AN786" s="8"/>
    </row>
    <row r="787" spans="1:40" ht="12.5" x14ac:dyDescent="0.25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8"/>
      <c r="AK787" s="8"/>
      <c r="AL787" s="8"/>
      <c r="AM787" s="8"/>
      <c r="AN787" s="8"/>
    </row>
    <row r="788" spans="1:40" ht="12.5" x14ac:dyDescent="0.25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8"/>
      <c r="AK788" s="8"/>
      <c r="AL788" s="8"/>
      <c r="AM788" s="8"/>
      <c r="AN788" s="8"/>
    </row>
    <row r="789" spans="1:40" ht="12.5" x14ac:dyDescent="0.25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8"/>
      <c r="AK789" s="8"/>
      <c r="AL789" s="8"/>
      <c r="AM789" s="8"/>
      <c r="AN789" s="8"/>
    </row>
    <row r="790" spans="1:40" ht="12.5" x14ac:dyDescent="0.25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8"/>
      <c r="AK790" s="8"/>
      <c r="AL790" s="8"/>
      <c r="AM790" s="8"/>
      <c r="AN790" s="8"/>
    </row>
    <row r="791" spans="1:40" ht="12.5" x14ac:dyDescent="0.25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8"/>
      <c r="AK791" s="8"/>
      <c r="AL791" s="8"/>
      <c r="AM791" s="8"/>
      <c r="AN791" s="8"/>
    </row>
    <row r="792" spans="1:40" ht="12.5" x14ac:dyDescent="0.25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8"/>
      <c r="AK792" s="8"/>
      <c r="AL792" s="8"/>
      <c r="AM792" s="8"/>
      <c r="AN792" s="8"/>
    </row>
    <row r="793" spans="1:40" ht="12.5" x14ac:dyDescent="0.25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8"/>
      <c r="AK793" s="8"/>
      <c r="AL793" s="8"/>
      <c r="AM793" s="8"/>
      <c r="AN793" s="8"/>
    </row>
    <row r="794" spans="1:40" ht="12.5" x14ac:dyDescent="0.25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8"/>
      <c r="AK794" s="8"/>
      <c r="AL794" s="8"/>
      <c r="AM794" s="8"/>
      <c r="AN794" s="8"/>
    </row>
    <row r="795" spans="1:40" ht="12.5" x14ac:dyDescent="0.25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8"/>
      <c r="AK795" s="8"/>
      <c r="AL795" s="8"/>
      <c r="AM795" s="8"/>
      <c r="AN795" s="8"/>
    </row>
    <row r="796" spans="1:40" ht="12.5" x14ac:dyDescent="0.25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8"/>
      <c r="AK796" s="8"/>
      <c r="AL796" s="8"/>
      <c r="AM796" s="8"/>
      <c r="AN796" s="8"/>
    </row>
    <row r="797" spans="1:40" ht="12.5" x14ac:dyDescent="0.25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8"/>
      <c r="AK797" s="8"/>
      <c r="AL797" s="8"/>
      <c r="AM797" s="8"/>
      <c r="AN797" s="8"/>
    </row>
    <row r="798" spans="1:40" ht="12.5" x14ac:dyDescent="0.25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8"/>
      <c r="AK798" s="8"/>
      <c r="AL798" s="8"/>
      <c r="AM798" s="8"/>
      <c r="AN798" s="8"/>
    </row>
    <row r="799" spans="1:40" ht="12.5" x14ac:dyDescent="0.25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8"/>
      <c r="AK799" s="8"/>
      <c r="AL799" s="8"/>
      <c r="AM799" s="8"/>
      <c r="AN799" s="8"/>
    </row>
    <row r="800" spans="1:40" ht="12.5" x14ac:dyDescent="0.25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8"/>
      <c r="AK800" s="8"/>
      <c r="AL800" s="8"/>
      <c r="AM800" s="8"/>
      <c r="AN800" s="8"/>
    </row>
    <row r="801" spans="1:40" ht="12.5" x14ac:dyDescent="0.25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8"/>
      <c r="AK801" s="8"/>
      <c r="AL801" s="8"/>
      <c r="AM801" s="8"/>
      <c r="AN801" s="8"/>
    </row>
    <row r="802" spans="1:40" ht="12.5" x14ac:dyDescent="0.25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8"/>
      <c r="AK802" s="8"/>
      <c r="AL802" s="8"/>
      <c r="AM802" s="8"/>
      <c r="AN802" s="8"/>
    </row>
    <row r="803" spans="1:40" ht="12.5" x14ac:dyDescent="0.25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8"/>
      <c r="AK803" s="8"/>
      <c r="AL803" s="8"/>
      <c r="AM803" s="8"/>
      <c r="AN803" s="8"/>
    </row>
    <row r="804" spans="1:40" ht="12.5" x14ac:dyDescent="0.25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8"/>
      <c r="AK804" s="8"/>
      <c r="AL804" s="8"/>
      <c r="AM804" s="8"/>
      <c r="AN804" s="8"/>
    </row>
    <row r="805" spans="1:40" ht="12.5" x14ac:dyDescent="0.25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8"/>
      <c r="AK805" s="8"/>
      <c r="AL805" s="8"/>
      <c r="AM805" s="8"/>
      <c r="AN805" s="8"/>
    </row>
    <row r="806" spans="1:40" ht="12.5" x14ac:dyDescent="0.25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8"/>
      <c r="AK806" s="8"/>
      <c r="AL806" s="8"/>
      <c r="AM806" s="8"/>
      <c r="AN806" s="8"/>
    </row>
    <row r="807" spans="1:40" ht="12.5" x14ac:dyDescent="0.25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8"/>
      <c r="AK807" s="8"/>
      <c r="AL807" s="8"/>
      <c r="AM807" s="8"/>
      <c r="AN807" s="8"/>
    </row>
    <row r="808" spans="1:40" ht="12.5" x14ac:dyDescent="0.25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8"/>
      <c r="AK808" s="8"/>
      <c r="AL808" s="8"/>
      <c r="AM808" s="8"/>
      <c r="AN808" s="8"/>
    </row>
    <row r="809" spans="1:40" ht="12.5" x14ac:dyDescent="0.25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8"/>
      <c r="AK809" s="8"/>
      <c r="AL809" s="8"/>
      <c r="AM809" s="8"/>
      <c r="AN809" s="8"/>
    </row>
    <row r="810" spans="1:40" ht="12.5" x14ac:dyDescent="0.25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8"/>
      <c r="AK810" s="8"/>
      <c r="AL810" s="8"/>
      <c r="AM810" s="8"/>
      <c r="AN810" s="8"/>
    </row>
    <row r="811" spans="1:40" ht="12.5" x14ac:dyDescent="0.25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8"/>
      <c r="AK811" s="8"/>
      <c r="AL811" s="8"/>
      <c r="AM811" s="8"/>
      <c r="AN811" s="8"/>
    </row>
    <row r="812" spans="1:40" ht="12.5" x14ac:dyDescent="0.25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8"/>
      <c r="AK812" s="8"/>
      <c r="AL812" s="8"/>
      <c r="AM812" s="8"/>
      <c r="AN812" s="8"/>
    </row>
    <row r="813" spans="1:40" ht="12.5" x14ac:dyDescent="0.25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8"/>
      <c r="AK813" s="8"/>
      <c r="AL813" s="8"/>
      <c r="AM813" s="8"/>
      <c r="AN813" s="8"/>
    </row>
    <row r="814" spans="1:40" ht="12.5" x14ac:dyDescent="0.25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8"/>
      <c r="AK814" s="8"/>
      <c r="AL814" s="8"/>
      <c r="AM814" s="8"/>
      <c r="AN814" s="8"/>
    </row>
    <row r="815" spans="1:40" ht="12.5" x14ac:dyDescent="0.25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8"/>
      <c r="AK815" s="8"/>
      <c r="AL815" s="8"/>
      <c r="AM815" s="8"/>
      <c r="AN815" s="8"/>
    </row>
    <row r="816" spans="1:40" ht="12.5" x14ac:dyDescent="0.25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8"/>
      <c r="AK816" s="8"/>
      <c r="AL816" s="8"/>
      <c r="AM816" s="8"/>
      <c r="AN816" s="8"/>
    </row>
    <row r="817" spans="1:40" ht="12.5" x14ac:dyDescent="0.25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8"/>
      <c r="AK817" s="8"/>
      <c r="AL817" s="8"/>
      <c r="AM817" s="8"/>
      <c r="AN817" s="8"/>
    </row>
    <row r="818" spans="1:40" ht="12.5" x14ac:dyDescent="0.25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8"/>
      <c r="AK818" s="8"/>
      <c r="AL818" s="8"/>
      <c r="AM818" s="8"/>
      <c r="AN818" s="8"/>
    </row>
    <row r="819" spans="1:40" ht="12.5" x14ac:dyDescent="0.25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8"/>
      <c r="AK819" s="8"/>
      <c r="AL819" s="8"/>
      <c r="AM819" s="8"/>
      <c r="AN819" s="8"/>
    </row>
    <row r="820" spans="1:40" ht="12.5" x14ac:dyDescent="0.25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8"/>
      <c r="AK820" s="8"/>
      <c r="AL820" s="8"/>
      <c r="AM820" s="8"/>
      <c r="AN820" s="8"/>
    </row>
    <row r="821" spans="1:40" ht="12.5" x14ac:dyDescent="0.25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8"/>
      <c r="AK821" s="8"/>
      <c r="AL821" s="8"/>
      <c r="AM821" s="8"/>
      <c r="AN821" s="8"/>
    </row>
    <row r="822" spans="1:40" ht="12.5" x14ac:dyDescent="0.25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8"/>
      <c r="AK822" s="8"/>
      <c r="AL822" s="8"/>
      <c r="AM822" s="8"/>
      <c r="AN822" s="8"/>
    </row>
    <row r="823" spans="1:40" ht="12.5" x14ac:dyDescent="0.25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8"/>
      <c r="AK823" s="8"/>
      <c r="AL823" s="8"/>
      <c r="AM823" s="8"/>
      <c r="AN823" s="8"/>
    </row>
    <row r="824" spans="1:40" ht="12.5" x14ac:dyDescent="0.25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8"/>
      <c r="AK824" s="8"/>
      <c r="AL824" s="8"/>
      <c r="AM824" s="8"/>
      <c r="AN824" s="8"/>
    </row>
    <row r="825" spans="1:40" ht="12.5" x14ac:dyDescent="0.25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8"/>
      <c r="AK825" s="8"/>
      <c r="AL825" s="8"/>
      <c r="AM825" s="8"/>
      <c r="AN825" s="8"/>
    </row>
    <row r="826" spans="1:40" ht="12.5" x14ac:dyDescent="0.25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8"/>
      <c r="AK826" s="8"/>
      <c r="AL826" s="8"/>
      <c r="AM826" s="8"/>
      <c r="AN826" s="8"/>
    </row>
    <row r="827" spans="1:40" ht="12.5" x14ac:dyDescent="0.25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8"/>
      <c r="AK827" s="8"/>
      <c r="AL827" s="8"/>
      <c r="AM827" s="8"/>
      <c r="AN827" s="8"/>
    </row>
    <row r="828" spans="1:40" ht="12.5" x14ac:dyDescent="0.25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8"/>
      <c r="AK828" s="8"/>
      <c r="AL828" s="8"/>
      <c r="AM828" s="8"/>
      <c r="AN828" s="8"/>
    </row>
    <row r="829" spans="1:40" ht="12.5" x14ac:dyDescent="0.25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8"/>
      <c r="AK829" s="8"/>
      <c r="AL829" s="8"/>
      <c r="AM829" s="8"/>
      <c r="AN829" s="8"/>
    </row>
    <row r="830" spans="1:40" ht="12.5" x14ac:dyDescent="0.25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8"/>
      <c r="AK830" s="8"/>
      <c r="AL830" s="8"/>
      <c r="AM830" s="8"/>
      <c r="AN830" s="8"/>
    </row>
    <row r="831" spans="1:40" ht="12.5" x14ac:dyDescent="0.25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8"/>
      <c r="AK831" s="8"/>
      <c r="AL831" s="8"/>
      <c r="AM831" s="8"/>
      <c r="AN831" s="8"/>
    </row>
    <row r="832" spans="1:40" ht="12.5" x14ac:dyDescent="0.25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8"/>
      <c r="AK832" s="8"/>
      <c r="AL832" s="8"/>
      <c r="AM832" s="8"/>
      <c r="AN832" s="8"/>
    </row>
    <row r="833" spans="1:40" ht="12.5" x14ac:dyDescent="0.25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8"/>
      <c r="AK833" s="8"/>
      <c r="AL833" s="8"/>
      <c r="AM833" s="8"/>
      <c r="AN833" s="8"/>
    </row>
    <row r="834" spans="1:40" ht="12.5" x14ac:dyDescent="0.25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8"/>
      <c r="AK834" s="8"/>
      <c r="AL834" s="8"/>
      <c r="AM834" s="8"/>
      <c r="AN834" s="8"/>
    </row>
    <row r="835" spans="1:40" ht="12.5" x14ac:dyDescent="0.25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8"/>
      <c r="AK835" s="8"/>
      <c r="AL835" s="8"/>
      <c r="AM835" s="8"/>
      <c r="AN835" s="8"/>
    </row>
    <row r="836" spans="1:40" ht="12.5" x14ac:dyDescent="0.25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8"/>
      <c r="AK836" s="8"/>
      <c r="AL836" s="8"/>
      <c r="AM836" s="8"/>
      <c r="AN836" s="8"/>
    </row>
    <row r="837" spans="1:40" ht="12.5" x14ac:dyDescent="0.25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8"/>
      <c r="AK837" s="8"/>
      <c r="AL837" s="8"/>
      <c r="AM837" s="8"/>
      <c r="AN837" s="8"/>
    </row>
    <row r="838" spans="1:40" ht="12.5" x14ac:dyDescent="0.25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8"/>
      <c r="AK838" s="8"/>
      <c r="AL838" s="8"/>
      <c r="AM838" s="8"/>
      <c r="AN838" s="8"/>
    </row>
    <row r="839" spans="1:40" ht="12.5" x14ac:dyDescent="0.25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8"/>
      <c r="AK839" s="8"/>
      <c r="AL839" s="8"/>
      <c r="AM839" s="8"/>
      <c r="AN839" s="8"/>
    </row>
    <row r="840" spans="1:40" ht="12.5" x14ac:dyDescent="0.25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8"/>
      <c r="AK840" s="8"/>
      <c r="AL840" s="8"/>
      <c r="AM840" s="8"/>
      <c r="AN840" s="8"/>
    </row>
    <row r="841" spans="1:40" ht="12.5" x14ac:dyDescent="0.25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8"/>
      <c r="AK841" s="8"/>
      <c r="AL841" s="8"/>
      <c r="AM841" s="8"/>
      <c r="AN841" s="8"/>
    </row>
    <row r="842" spans="1:40" ht="12.5" x14ac:dyDescent="0.25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8"/>
      <c r="AK842" s="8"/>
      <c r="AL842" s="8"/>
      <c r="AM842" s="8"/>
      <c r="AN842" s="8"/>
    </row>
    <row r="843" spans="1:40" ht="12.5" x14ac:dyDescent="0.25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8"/>
      <c r="AK843" s="8"/>
      <c r="AL843" s="8"/>
      <c r="AM843" s="8"/>
      <c r="AN843" s="8"/>
    </row>
    <row r="844" spans="1:40" ht="12.5" x14ac:dyDescent="0.25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8"/>
      <c r="AK844" s="8"/>
      <c r="AL844" s="8"/>
      <c r="AM844" s="8"/>
      <c r="AN844" s="8"/>
    </row>
    <row r="845" spans="1:40" ht="12.5" x14ac:dyDescent="0.25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8"/>
      <c r="AK845" s="8"/>
      <c r="AL845" s="8"/>
      <c r="AM845" s="8"/>
      <c r="AN845" s="8"/>
    </row>
    <row r="846" spans="1:40" ht="12.5" x14ac:dyDescent="0.25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8"/>
      <c r="AK846" s="8"/>
      <c r="AL846" s="8"/>
      <c r="AM846" s="8"/>
      <c r="AN846" s="8"/>
    </row>
    <row r="847" spans="1:40" ht="12.5" x14ac:dyDescent="0.25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8"/>
      <c r="AK847" s="8"/>
      <c r="AL847" s="8"/>
      <c r="AM847" s="8"/>
      <c r="AN847" s="8"/>
    </row>
    <row r="848" spans="1:40" ht="12.5" x14ac:dyDescent="0.25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8"/>
      <c r="AK848" s="8"/>
      <c r="AL848" s="8"/>
      <c r="AM848" s="8"/>
      <c r="AN848" s="8"/>
    </row>
    <row r="849" spans="1:40" ht="12.5" x14ac:dyDescent="0.25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8"/>
      <c r="AK849" s="8"/>
      <c r="AL849" s="8"/>
      <c r="AM849" s="8"/>
      <c r="AN849" s="8"/>
    </row>
    <row r="850" spans="1:40" ht="12.5" x14ac:dyDescent="0.25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8"/>
      <c r="AK850" s="8"/>
      <c r="AL850" s="8"/>
      <c r="AM850" s="8"/>
      <c r="AN850" s="8"/>
    </row>
    <row r="851" spans="1:40" ht="12.5" x14ac:dyDescent="0.25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8"/>
      <c r="AK851" s="8"/>
      <c r="AL851" s="8"/>
      <c r="AM851" s="8"/>
      <c r="AN851" s="8"/>
    </row>
    <row r="852" spans="1:40" ht="12.5" x14ac:dyDescent="0.25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8"/>
      <c r="AK852" s="8"/>
      <c r="AL852" s="8"/>
      <c r="AM852" s="8"/>
      <c r="AN852" s="8"/>
    </row>
    <row r="853" spans="1:40" ht="12.5" x14ac:dyDescent="0.25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8"/>
      <c r="AK853" s="8"/>
      <c r="AL853" s="8"/>
      <c r="AM853" s="8"/>
      <c r="AN853" s="8"/>
    </row>
    <row r="854" spans="1:40" ht="12.5" x14ac:dyDescent="0.25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8"/>
      <c r="AK854" s="8"/>
      <c r="AL854" s="8"/>
      <c r="AM854" s="8"/>
      <c r="AN854" s="8"/>
    </row>
    <row r="855" spans="1:40" ht="12.5" x14ac:dyDescent="0.25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8"/>
      <c r="AK855" s="8"/>
      <c r="AL855" s="8"/>
      <c r="AM855" s="8"/>
      <c r="AN855" s="8"/>
    </row>
    <row r="856" spans="1:40" ht="12.5" x14ac:dyDescent="0.25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8"/>
      <c r="AK856" s="8"/>
      <c r="AL856" s="8"/>
      <c r="AM856" s="8"/>
      <c r="AN856" s="8"/>
    </row>
    <row r="857" spans="1:40" ht="12.5" x14ac:dyDescent="0.25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8"/>
      <c r="AK857" s="8"/>
      <c r="AL857" s="8"/>
      <c r="AM857" s="8"/>
      <c r="AN857" s="8"/>
    </row>
    <row r="858" spans="1:40" ht="12.5" x14ac:dyDescent="0.25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8"/>
      <c r="AK858" s="8"/>
      <c r="AL858" s="8"/>
      <c r="AM858" s="8"/>
      <c r="AN858" s="8"/>
    </row>
    <row r="859" spans="1:40" ht="12.5" x14ac:dyDescent="0.25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8"/>
      <c r="AK859" s="8"/>
      <c r="AL859" s="8"/>
      <c r="AM859" s="8"/>
      <c r="AN859" s="8"/>
    </row>
    <row r="860" spans="1:40" ht="12.5" x14ac:dyDescent="0.25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8"/>
      <c r="AK860" s="8"/>
      <c r="AL860" s="8"/>
      <c r="AM860" s="8"/>
      <c r="AN860" s="8"/>
    </row>
    <row r="861" spans="1:40" ht="12.5" x14ac:dyDescent="0.25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8"/>
      <c r="AK861" s="8"/>
      <c r="AL861" s="8"/>
      <c r="AM861" s="8"/>
      <c r="AN861" s="8"/>
    </row>
    <row r="862" spans="1:40" ht="12.5" x14ac:dyDescent="0.25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8"/>
      <c r="AK862" s="8"/>
      <c r="AL862" s="8"/>
      <c r="AM862" s="8"/>
      <c r="AN862" s="8"/>
    </row>
    <row r="863" spans="1:40" ht="12.5" x14ac:dyDescent="0.25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8"/>
      <c r="AK863" s="8"/>
      <c r="AL863" s="8"/>
      <c r="AM863" s="8"/>
      <c r="AN863" s="8"/>
    </row>
    <row r="864" spans="1:40" ht="12.5" x14ac:dyDescent="0.25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8"/>
      <c r="AK864" s="8"/>
      <c r="AL864" s="8"/>
      <c r="AM864" s="8"/>
      <c r="AN864" s="8"/>
    </row>
    <row r="865" spans="1:40" ht="12.5" x14ac:dyDescent="0.25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8"/>
      <c r="AK865" s="8"/>
      <c r="AL865" s="8"/>
      <c r="AM865" s="8"/>
      <c r="AN865" s="8"/>
    </row>
    <row r="866" spans="1:40" ht="12.5" x14ac:dyDescent="0.25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8"/>
      <c r="AK866" s="8"/>
      <c r="AL866" s="8"/>
      <c r="AM866" s="8"/>
      <c r="AN866" s="8"/>
    </row>
    <row r="867" spans="1:40" ht="12.5" x14ac:dyDescent="0.25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8"/>
      <c r="AK867" s="8"/>
      <c r="AL867" s="8"/>
      <c r="AM867" s="8"/>
      <c r="AN867" s="8"/>
    </row>
    <row r="868" spans="1:40" ht="12.5" x14ac:dyDescent="0.25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8"/>
      <c r="AK868" s="8"/>
      <c r="AL868" s="8"/>
      <c r="AM868" s="8"/>
      <c r="AN868" s="8"/>
    </row>
    <row r="869" spans="1:40" ht="12.5" x14ac:dyDescent="0.25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8"/>
      <c r="AK869" s="8"/>
      <c r="AL869" s="8"/>
      <c r="AM869" s="8"/>
      <c r="AN869" s="8"/>
    </row>
    <row r="870" spans="1:40" ht="12.5" x14ac:dyDescent="0.25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8"/>
      <c r="AK870" s="8"/>
      <c r="AL870" s="8"/>
      <c r="AM870" s="8"/>
      <c r="AN870" s="8"/>
    </row>
    <row r="871" spans="1:40" ht="12.5" x14ac:dyDescent="0.25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8"/>
      <c r="AK871" s="8"/>
      <c r="AL871" s="8"/>
      <c r="AM871" s="8"/>
      <c r="AN871" s="8"/>
    </row>
    <row r="872" spans="1:40" ht="12.5" x14ac:dyDescent="0.25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8"/>
      <c r="AK872" s="8"/>
      <c r="AL872" s="8"/>
      <c r="AM872" s="8"/>
      <c r="AN872" s="8"/>
    </row>
    <row r="873" spans="1:40" ht="12.5" x14ac:dyDescent="0.25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8"/>
      <c r="AK873" s="8"/>
      <c r="AL873" s="8"/>
      <c r="AM873" s="8"/>
      <c r="AN873" s="8"/>
    </row>
    <row r="874" spans="1:40" ht="12.5" x14ac:dyDescent="0.25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8"/>
      <c r="AK874" s="8"/>
      <c r="AL874" s="8"/>
      <c r="AM874" s="8"/>
      <c r="AN874" s="8"/>
    </row>
    <row r="875" spans="1:40" ht="12.5" x14ac:dyDescent="0.25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8"/>
      <c r="AK875" s="8"/>
      <c r="AL875" s="8"/>
      <c r="AM875" s="8"/>
      <c r="AN875" s="8"/>
    </row>
    <row r="876" spans="1:40" ht="12.5" x14ac:dyDescent="0.25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8"/>
      <c r="AK876" s="8"/>
      <c r="AL876" s="8"/>
      <c r="AM876" s="8"/>
      <c r="AN876" s="8"/>
    </row>
    <row r="877" spans="1:40" ht="12.5" x14ac:dyDescent="0.25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8"/>
      <c r="AK877" s="8"/>
      <c r="AL877" s="8"/>
      <c r="AM877" s="8"/>
      <c r="AN877" s="8"/>
    </row>
    <row r="878" spans="1:40" ht="12.5" x14ac:dyDescent="0.25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8"/>
      <c r="AK878" s="8"/>
      <c r="AL878" s="8"/>
      <c r="AM878" s="8"/>
      <c r="AN878" s="8"/>
    </row>
    <row r="879" spans="1:40" ht="12.5" x14ac:dyDescent="0.25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8"/>
      <c r="AK879" s="8"/>
      <c r="AL879" s="8"/>
      <c r="AM879" s="8"/>
      <c r="AN879" s="8"/>
    </row>
    <row r="880" spans="1:40" ht="12.5" x14ac:dyDescent="0.25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8"/>
      <c r="AK880" s="8"/>
      <c r="AL880" s="8"/>
      <c r="AM880" s="8"/>
      <c r="AN880" s="8"/>
    </row>
    <row r="881" spans="1:40" ht="12.5" x14ac:dyDescent="0.25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8"/>
      <c r="AK881" s="8"/>
      <c r="AL881" s="8"/>
      <c r="AM881" s="8"/>
      <c r="AN881" s="8"/>
    </row>
    <row r="882" spans="1:40" ht="12.5" x14ac:dyDescent="0.25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8"/>
      <c r="AK882" s="8"/>
      <c r="AL882" s="8"/>
      <c r="AM882" s="8"/>
      <c r="AN882" s="8"/>
    </row>
    <row r="883" spans="1:40" ht="12.5" x14ac:dyDescent="0.25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8"/>
      <c r="AK883" s="8"/>
      <c r="AL883" s="8"/>
      <c r="AM883" s="8"/>
      <c r="AN883" s="8"/>
    </row>
    <row r="884" spans="1:40" ht="12.5" x14ac:dyDescent="0.25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8"/>
      <c r="AK884" s="8"/>
      <c r="AL884" s="8"/>
      <c r="AM884" s="8"/>
      <c r="AN884" s="8"/>
    </row>
    <row r="885" spans="1:40" ht="12.5" x14ac:dyDescent="0.25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8"/>
      <c r="AK885" s="8"/>
      <c r="AL885" s="8"/>
      <c r="AM885" s="8"/>
      <c r="AN885" s="8"/>
    </row>
    <row r="886" spans="1:40" ht="12.5" x14ac:dyDescent="0.25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8"/>
      <c r="AK886" s="8"/>
      <c r="AL886" s="8"/>
      <c r="AM886" s="8"/>
      <c r="AN886" s="8"/>
    </row>
    <row r="887" spans="1:40" ht="12.5" x14ac:dyDescent="0.25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8"/>
      <c r="AK887" s="8"/>
      <c r="AL887" s="8"/>
      <c r="AM887" s="8"/>
      <c r="AN887" s="8"/>
    </row>
    <row r="888" spans="1:40" ht="12.5" x14ac:dyDescent="0.25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8"/>
      <c r="AK888" s="8"/>
      <c r="AL888" s="8"/>
      <c r="AM888" s="8"/>
      <c r="AN888" s="8"/>
    </row>
    <row r="889" spans="1:40" ht="12.5" x14ac:dyDescent="0.25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8"/>
      <c r="AK889" s="8"/>
      <c r="AL889" s="8"/>
      <c r="AM889" s="8"/>
      <c r="AN889" s="8"/>
    </row>
    <row r="890" spans="1:40" ht="12.5" x14ac:dyDescent="0.25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8"/>
      <c r="AK890" s="8"/>
      <c r="AL890" s="8"/>
      <c r="AM890" s="8"/>
      <c r="AN890" s="8"/>
    </row>
    <row r="891" spans="1:40" ht="12.5" x14ac:dyDescent="0.25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8"/>
      <c r="AK891" s="8"/>
      <c r="AL891" s="8"/>
      <c r="AM891" s="8"/>
      <c r="AN891" s="8"/>
    </row>
    <row r="892" spans="1:40" ht="12.5" x14ac:dyDescent="0.25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8"/>
      <c r="AK892" s="8"/>
      <c r="AL892" s="8"/>
      <c r="AM892" s="8"/>
      <c r="AN892" s="8"/>
    </row>
    <row r="893" spans="1:40" ht="12.5" x14ac:dyDescent="0.25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8"/>
      <c r="AK893" s="8"/>
      <c r="AL893" s="8"/>
      <c r="AM893" s="8"/>
      <c r="AN893" s="8"/>
    </row>
    <row r="894" spans="1:40" ht="12.5" x14ac:dyDescent="0.25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8"/>
      <c r="AK894" s="8"/>
      <c r="AL894" s="8"/>
      <c r="AM894" s="8"/>
      <c r="AN894" s="8"/>
    </row>
    <row r="895" spans="1:40" ht="12.5" x14ac:dyDescent="0.25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8"/>
      <c r="AK895" s="8"/>
      <c r="AL895" s="8"/>
      <c r="AM895" s="8"/>
      <c r="AN895" s="8"/>
    </row>
    <row r="896" spans="1:40" ht="12.5" x14ac:dyDescent="0.25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8"/>
      <c r="AK896" s="8"/>
      <c r="AL896" s="8"/>
      <c r="AM896" s="8"/>
      <c r="AN896" s="8"/>
    </row>
    <row r="897" spans="1:40" ht="12.5" x14ac:dyDescent="0.25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8"/>
      <c r="AK897" s="8"/>
      <c r="AL897" s="8"/>
      <c r="AM897" s="8"/>
      <c r="AN897" s="8"/>
    </row>
    <row r="898" spans="1:40" ht="12.5" x14ac:dyDescent="0.25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8"/>
      <c r="AK898" s="8"/>
      <c r="AL898" s="8"/>
      <c r="AM898" s="8"/>
      <c r="AN898" s="8"/>
    </row>
    <row r="899" spans="1:40" ht="12.5" x14ac:dyDescent="0.25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8"/>
      <c r="AK899" s="8"/>
      <c r="AL899" s="8"/>
      <c r="AM899" s="8"/>
      <c r="AN899" s="8"/>
    </row>
    <row r="900" spans="1:40" ht="12.5" x14ac:dyDescent="0.25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8"/>
      <c r="AK900" s="8"/>
      <c r="AL900" s="8"/>
      <c r="AM900" s="8"/>
      <c r="AN900" s="8"/>
    </row>
    <row r="901" spans="1:40" ht="12.5" x14ac:dyDescent="0.25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8"/>
      <c r="AK901" s="8"/>
      <c r="AL901" s="8"/>
      <c r="AM901" s="8"/>
      <c r="AN901" s="8"/>
    </row>
    <row r="902" spans="1:40" ht="12.5" x14ac:dyDescent="0.25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8"/>
      <c r="AK902" s="8"/>
      <c r="AL902" s="8"/>
      <c r="AM902" s="8"/>
      <c r="AN902" s="8"/>
    </row>
    <row r="903" spans="1:40" ht="12.5" x14ac:dyDescent="0.25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8"/>
      <c r="AK903" s="8"/>
      <c r="AL903" s="8"/>
      <c r="AM903" s="8"/>
      <c r="AN903" s="8"/>
    </row>
    <row r="904" spans="1:40" ht="12.5" x14ac:dyDescent="0.25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8"/>
      <c r="AK904" s="8"/>
      <c r="AL904" s="8"/>
      <c r="AM904" s="8"/>
      <c r="AN904" s="8"/>
    </row>
    <row r="905" spans="1:40" ht="12.5" x14ac:dyDescent="0.25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8"/>
      <c r="AK905" s="8"/>
      <c r="AL905" s="8"/>
      <c r="AM905" s="8"/>
      <c r="AN905" s="8"/>
    </row>
    <row r="906" spans="1:40" ht="12.5" x14ac:dyDescent="0.25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8"/>
      <c r="AK906" s="8"/>
      <c r="AL906" s="8"/>
      <c r="AM906" s="8"/>
      <c r="AN906" s="8"/>
    </row>
    <row r="907" spans="1:40" ht="12.5" x14ac:dyDescent="0.25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8"/>
      <c r="AK907" s="8"/>
      <c r="AL907" s="8"/>
      <c r="AM907" s="8"/>
      <c r="AN907" s="8"/>
    </row>
    <row r="908" spans="1:40" ht="12.5" x14ac:dyDescent="0.25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8"/>
      <c r="AK908" s="8"/>
      <c r="AL908" s="8"/>
      <c r="AM908" s="8"/>
      <c r="AN908" s="8"/>
    </row>
    <row r="909" spans="1:40" ht="12.5" x14ac:dyDescent="0.25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8"/>
      <c r="AK909" s="8"/>
      <c r="AL909" s="8"/>
      <c r="AM909" s="8"/>
      <c r="AN909" s="8"/>
    </row>
    <row r="910" spans="1:40" ht="12.5" x14ac:dyDescent="0.25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8"/>
      <c r="AK910" s="8"/>
      <c r="AL910" s="8"/>
      <c r="AM910" s="8"/>
      <c r="AN910" s="8"/>
    </row>
    <row r="911" spans="1:40" ht="12.5" x14ac:dyDescent="0.25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8"/>
      <c r="AK911" s="8"/>
      <c r="AL911" s="8"/>
      <c r="AM911" s="8"/>
      <c r="AN911" s="8"/>
    </row>
    <row r="912" spans="1:40" ht="12.5" x14ac:dyDescent="0.25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8"/>
      <c r="AK912" s="8"/>
      <c r="AL912" s="8"/>
      <c r="AM912" s="8"/>
      <c r="AN912" s="8"/>
    </row>
    <row r="913" spans="1:40" ht="12.5" x14ac:dyDescent="0.25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8"/>
      <c r="AK913" s="8"/>
      <c r="AL913" s="8"/>
      <c r="AM913" s="8"/>
      <c r="AN913" s="8"/>
    </row>
    <row r="914" spans="1:40" ht="12.5" x14ac:dyDescent="0.25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8"/>
      <c r="AK914" s="8"/>
      <c r="AL914" s="8"/>
      <c r="AM914" s="8"/>
      <c r="AN914" s="8"/>
    </row>
    <row r="915" spans="1:40" ht="12.5" x14ac:dyDescent="0.25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8"/>
      <c r="AK915" s="8"/>
      <c r="AL915" s="8"/>
      <c r="AM915" s="8"/>
      <c r="AN915" s="8"/>
    </row>
    <row r="916" spans="1:40" ht="12.5" x14ac:dyDescent="0.25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8"/>
      <c r="AK916" s="8"/>
      <c r="AL916" s="8"/>
      <c r="AM916" s="8"/>
      <c r="AN916" s="8"/>
    </row>
    <row r="917" spans="1:40" ht="12.5" x14ac:dyDescent="0.25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8"/>
      <c r="AK917" s="8"/>
      <c r="AL917" s="8"/>
      <c r="AM917" s="8"/>
      <c r="AN917" s="8"/>
    </row>
    <row r="918" spans="1:40" ht="12.5" x14ac:dyDescent="0.25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8"/>
      <c r="AK918" s="8"/>
      <c r="AL918" s="8"/>
      <c r="AM918" s="8"/>
      <c r="AN918" s="8"/>
    </row>
    <row r="919" spans="1:40" ht="12.5" x14ac:dyDescent="0.25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8"/>
      <c r="AK919" s="8"/>
      <c r="AL919" s="8"/>
      <c r="AM919" s="8"/>
      <c r="AN919" s="8"/>
    </row>
    <row r="920" spans="1:40" ht="12.5" x14ac:dyDescent="0.25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8"/>
      <c r="AK920" s="8"/>
      <c r="AL920" s="8"/>
      <c r="AM920" s="8"/>
      <c r="AN920" s="8"/>
    </row>
    <row r="921" spans="1:40" ht="12.5" x14ac:dyDescent="0.25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8"/>
      <c r="AK921" s="8"/>
      <c r="AL921" s="8"/>
      <c r="AM921" s="8"/>
      <c r="AN921" s="8"/>
    </row>
    <row r="922" spans="1:40" ht="12.5" x14ac:dyDescent="0.25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8"/>
      <c r="AK922" s="8"/>
      <c r="AL922" s="8"/>
      <c r="AM922" s="8"/>
      <c r="AN922" s="8"/>
    </row>
    <row r="923" spans="1:40" ht="12.5" x14ac:dyDescent="0.25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8"/>
      <c r="AK923" s="8"/>
      <c r="AL923" s="8"/>
      <c r="AM923" s="8"/>
      <c r="AN923" s="8"/>
    </row>
    <row r="924" spans="1:40" ht="12.5" x14ac:dyDescent="0.25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8"/>
      <c r="AK924" s="8"/>
      <c r="AL924" s="8"/>
      <c r="AM924" s="8"/>
      <c r="AN924" s="8"/>
    </row>
    <row r="925" spans="1:40" ht="12.5" x14ac:dyDescent="0.25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8"/>
      <c r="AK925" s="8"/>
      <c r="AL925" s="8"/>
      <c r="AM925" s="8"/>
      <c r="AN925" s="8"/>
    </row>
    <row r="926" spans="1:40" ht="12.5" x14ac:dyDescent="0.25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8"/>
      <c r="AK926" s="8"/>
      <c r="AL926" s="8"/>
      <c r="AM926" s="8"/>
      <c r="AN926" s="8"/>
    </row>
    <row r="927" spans="1:40" ht="12.5" x14ac:dyDescent="0.25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8"/>
      <c r="AK927" s="8"/>
      <c r="AL927" s="8"/>
      <c r="AM927" s="8"/>
      <c r="AN927" s="8"/>
    </row>
    <row r="928" spans="1:40" ht="12.5" x14ac:dyDescent="0.25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8"/>
      <c r="AK928" s="8"/>
      <c r="AL928" s="8"/>
      <c r="AM928" s="8"/>
      <c r="AN928" s="8"/>
    </row>
    <row r="929" spans="1:40" ht="12.5" x14ac:dyDescent="0.25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8"/>
      <c r="AK929" s="8"/>
      <c r="AL929" s="8"/>
      <c r="AM929" s="8"/>
      <c r="AN929" s="8"/>
    </row>
    <row r="930" spans="1:40" ht="12.5" x14ac:dyDescent="0.25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8"/>
      <c r="AK930" s="8"/>
      <c r="AL930" s="8"/>
      <c r="AM930" s="8"/>
      <c r="AN930" s="8"/>
    </row>
    <row r="931" spans="1:40" ht="12.5" x14ac:dyDescent="0.25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8"/>
      <c r="AK931" s="8"/>
      <c r="AL931" s="8"/>
      <c r="AM931" s="8"/>
      <c r="AN931" s="8"/>
    </row>
    <row r="932" spans="1:40" ht="12.5" x14ac:dyDescent="0.25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8"/>
      <c r="AK932" s="8"/>
      <c r="AL932" s="8"/>
      <c r="AM932" s="8"/>
      <c r="AN932" s="8"/>
    </row>
    <row r="933" spans="1:40" ht="12.5" x14ac:dyDescent="0.25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8"/>
      <c r="AK933" s="8"/>
      <c r="AL933" s="8"/>
      <c r="AM933" s="8"/>
      <c r="AN933" s="8"/>
    </row>
    <row r="934" spans="1:40" ht="12.5" x14ac:dyDescent="0.25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8"/>
      <c r="AK934" s="8"/>
      <c r="AL934" s="8"/>
      <c r="AM934" s="8"/>
      <c r="AN934" s="8"/>
    </row>
    <row r="935" spans="1:40" ht="12.5" x14ac:dyDescent="0.25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8"/>
      <c r="AK935" s="8"/>
      <c r="AL935" s="8"/>
      <c r="AM935" s="8"/>
      <c r="AN935" s="8"/>
    </row>
    <row r="936" spans="1:40" ht="12.5" x14ac:dyDescent="0.25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8"/>
      <c r="AK936" s="8"/>
      <c r="AL936" s="8"/>
      <c r="AM936" s="8"/>
      <c r="AN936" s="8"/>
    </row>
    <row r="937" spans="1:40" ht="12.5" x14ac:dyDescent="0.25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8"/>
      <c r="AK937" s="8"/>
      <c r="AL937" s="8"/>
      <c r="AM937" s="8"/>
      <c r="AN937" s="8"/>
    </row>
    <row r="938" spans="1:40" ht="12.5" x14ac:dyDescent="0.25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8"/>
      <c r="AK938" s="8"/>
      <c r="AL938" s="8"/>
      <c r="AM938" s="8"/>
      <c r="AN938" s="8"/>
    </row>
    <row r="939" spans="1:40" ht="12.5" x14ac:dyDescent="0.25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8"/>
      <c r="AK939" s="8"/>
      <c r="AL939" s="8"/>
      <c r="AM939" s="8"/>
      <c r="AN939" s="8"/>
    </row>
    <row r="940" spans="1:40" ht="12.5" x14ac:dyDescent="0.25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8"/>
      <c r="AK940" s="8"/>
      <c r="AL940" s="8"/>
      <c r="AM940" s="8"/>
      <c r="AN940" s="8"/>
    </row>
    <row r="941" spans="1:40" ht="12.5" x14ac:dyDescent="0.25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8"/>
      <c r="AK941" s="8"/>
      <c r="AL941" s="8"/>
      <c r="AM941" s="8"/>
      <c r="AN941" s="8"/>
    </row>
    <row r="942" spans="1:40" ht="12.5" x14ac:dyDescent="0.25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8"/>
      <c r="AK942" s="8"/>
      <c r="AL942" s="8"/>
      <c r="AM942" s="8"/>
      <c r="AN942" s="8"/>
    </row>
    <row r="943" spans="1:40" ht="12.5" x14ac:dyDescent="0.25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8"/>
      <c r="AK943" s="8"/>
      <c r="AL943" s="8"/>
      <c r="AM943" s="8"/>
      <c r="AN943" s="8"/>
    </row>
    <row r="944" spans="1:40" ht="12.5" x14ac:dyDescent="0.25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8"/>
      <c r="AK944" s="8"/>
      <c r="AL944" s="8"/>
      <c r="AM944" s="8"/>
      <c r="AN944" s="8"/>
    </row>
    <row r="945" spans="1:40" ht="12.5" x14ac:dyDescent="0.25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8"/>
      <c r="AK945" s="8"/>
      <c r="AL945" s="8"/>
      <c r="AM945" s="8"/>
      <c r="AN945" s="8"/>
    </row>
    <row r="946" spans="1:40" ht="12.5" x14ac:dyDescent="0.25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8"/>
      <c r="AK946" s="8"/>
      <c r="AL946" s="8"/>
      <c r="AM946" s="8"/>
      <c r="AN946" s="8"/>
    </row>
    <row r="947" spans="1:40" ht="12.5" x14ac:dyDescent="0.25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8"/>
      <c r="AK947" s="8"/>
      <c r="AL947" s="8"/>
      <c r="AM947" s="8"/>
      <c r="AN947" s="8"/>
    </row>
    <row r="948" spans="1:40" ht="12.5" x14ac:dyDescent="0.25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8"/>
      <c r="AK948" s="8"/>
      <c r="AL948" s="8"/>
      <c r="AM948" s="8"/>
      <c r="AN948" s="8"/>
    </row>
    <row r="949" spans="1:40" ht="12.5" x14ac:dyDescent="0.25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8"/>
      <c r="AK949" s="8"/>
      <c r="AL949" s="8"/>
      <c r="AM949" s="8"/>
      <c r="AN949" s="8"/>
    </row>
    <row r="950" spans="1:40" ht="12.5" x14ac:dyDescent="0.25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8"/>
      <c r="AK950" s="8"/>
      <c r="AL950" s="8"/>
      <c r="AM950" s="8"/>
      <c r="AN950" s="8"/>
    </row>
    <row r="951" spans="1:40" ht="12.5" x14ac:dyDescent="0.25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8"/>
      <c r="AK951" s="8"/>
      <c r="AL951" s="8"/>
      <c r="AM951" s="8"/>
      <c r="AN951" s="8"/>
    </row>
    <row r="952" spans="1:40" ht="12.5" x14ac:dyDescent="0.25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8"/>
      <c r="AK952" s="8"/>
      <c r="AL952" s="8"/>
      <c r="AM952" s="8"/>
      <c r="AN952" s="8"/>
    </row>
    <row r="953" spans="1:40" ht="12.5" x14ac:dyDescent="0.25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8"/>
      <c r="AK953" s="8"/>
      <c r="AL953" s="8"/>
      <c r="AM953" s="8"/>
      <c r="AN953" s="8"/>
    </row>
    <row r="954" spans="1:40" ht="12.5" x14ac:dyDescent="0.25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8"/>
      <c r="AK954" s="8"/>
      <c r="AL954" s="8"/>
      <c r="AM954" s="8"/>
      <c r="AN954" s="8"/>
    </row>
    <row r="955" spans="1:40" ht="12.5" x14ac:dyDescent="0.25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8"/>
      <c r="AK955" s="8"/>
      <c r="AL955" s="8"/>
      <c r="AM955" s="8"/>
      <c r="AN955" s="8"/>
    </row>
    <row r="956" spans="1:40" ht="12.5" x14ac:dyDescent="0.25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8"/>
      <c r="AK956" s="8"/>
      <c r="AL956" s="8"/>
      <c r="AM956" s="8"/>
      <c r="AN956" s="8"/>
    </row>
    <row r="957" spans="1:40" ht="12.5" x14ac:dyDescent="0.25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8"/>
      <c r="AK957" s="8"/>
      <c r="AL957" s="8"/>
      <c r="AM957" s="8"/>
      <c r="AN957" s="8"/>
    </row>
    <row r="958" spans="1:40" ht="12.5" x14ac:dyDescent="0.25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8"/>
      <c r="AK958" s="8"/>
      <c r="AL958" s="8"/>
      <c r="AM958" s="8"/>
      <c r="AN958" s="8"/>
    </row>
    <row r="959" spans="1:40" ht="12.5" x14ac:dyDescent="0.25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8"/>
      <c r="AK959" s="8"/>
      <c r="AL959" s="8"/>
      <c r="AM959" s="8"/>
      <c r="AN959" s="8"/>
    </row>
    <row r="960" spans="1:40" ht="12.5" x14ac:dyDescent="0.25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8"/>
      <c r="AK960" s="8"/>
      <c r="AL960" s="8"/>
      <c r="AM960" s="8"/>
      <c r="AN960" s="8"/>
    </row>
    <row r="961" spans="1:40" ht="12.5" x14ac:dyDescent="0.25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8"/>
      <c r="AK961" s="8"/>
      <c r="AL961" s="8"/>
      <c r="AM961" s="8"/>
      <c r="AN961" s="8"/>
    </row>
    <row r="962" spans="1:40" ht="12.5" x14ac:dyDescent="0.25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8"/>
      <c r="AK962" s="8"/>
      <c r="AL962" s="8"/>
      <c r="AM962" s="8"/>
      <c r="AN962" s="8"/>
    </row>
    <row r="963" spans="1:40" ht="12.5" x14ac:dyDescent="0.25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8"/>
      <c r="AK963" s="8"/>
      <c r="AL963" s="8"/>
      <c r="AM963" s="8"/>
      <c r="AN963" s="8"/>
    </row>
    <row r="964" spans="1:40" ht="12.5" x14ac:dyDescent="0.25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8"/>
      <c r="AK964" s="8"/>
      <c r="AL964" s="8"/>
      <c r="AM964" s="8"/>
      <c r="AN964" s="8"/>
    </row>
    <row r="965" spans="1:40" ht="12.5" x14ac:dyDescent="0.25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8"/>
      <c r="AK965" s="8"/>
      <c r="AL965" s="8"/>
      <c r="AM965" s="8"/>
      <c r="AN965" s="8"/>
    </row>
    <row r="966" spans="1:40" ht="12.5" x14ac:dyDescent="0.25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8"/>
      <c r="AK966" s="8"/>
      <c r="AL966" s="8"/>
      <c r="AM966" s="8"/>
      <c r="AN966" s="8"/>
    </row>
    <row r="967" spans="1:40" ht="12.5" x14ac:dyDescent="0.25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8"/>
      <c r="AK967" s="8"/>
      <c r="AL967" s="8"/>
      <c r="AM967" s="8"/>
      <c r="AN967" s="8"/>
    </row>
    <row r="968" spans="1:40" ht="12.5" x14ac:dyDescent="0.25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8"/>
      <c r="AK968" s="8"/>
      <c r="AL968" s="8"/>
      <c r="AM968" s="8"/>
      <c r="AN968" s="8"/>
    </row>
    <row r="969" spans="1:40" ht="12.5" x14ac:dyDescent="0.25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8"/>
      <c r="AK969" s="8"/>
      <c r="AL969" s="8"/>
      <c r="AM969" s="8"/>
      <c r="AN969" s="8"/>
    </row>
    <row r="970" spans="1:40" ht="12.5" x14ac:dyDescent="0.25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8"/>
      <c r="AK970" s="8"/>
      <c r="AL970" s="8"/>
      <c r="AM970" s="8"/>
      <c r="AN970" s="8"/>
    </row>
    <row r="971" spans="1:40" ht="12.5" x14ac:dyDescent="0.25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8"/>
      <c r="AK971" s="8"/>
      <c r="AL971" s="8"/>
      <c r="AM971" s="8"/>
      <c r="AN971" s="8"/>
    </row>
    <row r="972" spans="1:40" ht="12.5" x14ac:dyDescent="0.25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8"/>
      <c r="AK972" s="8"/>
      <c r="AL972" s="8"/>
      <c r="AM972" s="8"/>
      <c r="AN972" s="8"/>
    </row>
    <row r="973" spans="1:40" ht="12.5" x14ac:dyDescent="0.25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8"/>
      <c r="AK973" s="8"/>
      <c r="AL973" s="8"/>
      <c r="AM973" s="8"/>
      <c r="AN973" s="8"/>
    </row>
    <row r="974" spans="1:40" ht="12.5" x14ac:dyDescent="0.25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8"/>
      <c r="AK974" s="8"/>
      <c r="AL974" s="8"/>
      <c r="AM974" s="8"/>
      <c r="AN974" s="8"/>
    </row>
    <row r="975" spans="1:40" ht="12.5" x14ac:dyDescent="0.25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8"/>
      <c r="AK975" s="8"/>
      <c r="AL975" s="8"/>
      <c r="AM975" s="8"/>
      <c r="AN975" s="8"/>
    </row>
    <row r="976" spans="1:40" ht="12.5" x14ac:dyDescent="0.25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8"/>
      <c r="AK976" s="8"/>
      <c r="AL976" s="8"/>
      <c r="AM976" s="8"/>
      <c r="AN976" s="8"/>
    </row>
    <row r="977" spans="1:40" ht="12.5" x14ac:dyDescent="0.25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8"/>
      <c r="AK977" s="8"/>
      <c r="AL977" s="8"/>
      <c r="AM977" s="8"/>
      <c r="AN977" s="8"/>
    </row>
    <row r="978" spans="1:40" ht="12.5" x14ac:dyDescent="0.25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8"/>
      <c r="AK978" s="8"/>
      <c r="AL978" s="8"/>
      <c r="AM978" s="8"/>
      <c r="AN978" s="8"/>
    </row>
    <row r="979" spans="1:40" ht="12.5" x14ac:dyDescent="0.25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8"/>
      <c r="AK979" s="8"/>
      <c r="AL979" s="8"/>
      <c r="AM979" s="8"/>
      <c r="AN979" s="8"/>
    </row>
    <row r="980" spans="1:40" ht="12.5" x14ac:dyDescent="0.25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8"/>
      <c r="AK980" s="8"/>
      <c r="AL980" s="8"/>
      <c r="AM980" s="8"/>
      <c r="AN980" s="8"/>
    </row>
    <row r="981" spans="1:40" ht="12.5" x14ac:dyDescent="0.25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8"/>
      <c r="AK981" s="8"/>
      <c r="AL981" s="8"/>
      <c r="AM981" s="8"/>
      <c r="AN981" s="8"/>
    </row>
    <row r="982" spans="1:40" ht="12.5" x14ac:dyDescent="0.25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8"/>
      <c r="AK982" s="8"/>
      <c r="AL982" s="8"/>
      <c r="AM982" s="8"/>
      <c r="AN982" s="8"/>
    </row>
    <row r="983" spans="1:40" ht="12.5" x14ac:dyDescent="0.25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8"/>
      <c r="AK983" s="8"/>
      <c r="AL983" s="8"/>
      <c r="AM983" s="8"/>
      <c r="AN983" s="8"/>
    </row>
    <row r="984" spans="1:40" ht="12.5" x14ac:dyDescent="0.25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8"/>
      <c r="AK984" s="8"/>
      <c r="AL984" s="8"/>
      <c r="AM984" s="8"/>
      <c r="AN984" s="8"/>
    </row>
    <row r="985" spans="1:40" ht="12.5" x14ac:dyDescent="0.25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8"/>
      <c r="AK985" s="8"/>
      <c r="AL985" s="8"/>
      <c r="AM985" s="8"/>
      <c r="AN985" s="8"/>
    </row>
    <row r="986" spans="1:40" ht="12.5" x14ac:dyDescent="0.25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8"/>
      <c r="AK986" s="8"/>
      <c r="AL986" s="8"/>
      <c r="AM986" s="8"/>
      <c r="AN986" s="8"/>
    </row>
    <row r="987" spans="1:40" ht="12.5" x14ac:dyDescent="0.25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8"/>
      <c r="AK987" s="8"/>
      <c r="AL987" s="8"/>
      <c r="AM987" s="8"/>
      <c r="AN987" s="8"/>
    </row>
    <row r="988" spans="1:40" ht="12.5" x14ac:dyDescent="0.25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8"/>
      <c r="AK988" s="8"/>
      <c r="AL988" s="8"/>
      <c r="AM988" s="8"/>
      <c r="AN988" s="8"/>
    </row>
    <row r="989" spans="1:40" ht="12.5" x14ac:dyDescent="0.25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8"/>
      <c r="AK989" s="8"/>
      <c r="AL989" s="8"/>
      <c r="AM989" s="8"/>
      <c r="AN989" s="8"/>
    </row>
    <row r="990" spans="1:40" ht="12.5" x14ac:dyDescent="0.25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8"/>
      <c r="AK990" s="8"/>
      <c r="AL990" s="8"/>
      <c r="AM990" s="8"/>
      <c r="AN990" s="8"/>
    </row>
    <row r="991" spans="1:40" ht="12.5" x14ac:dyDescent="0.25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8"/>
      <c r="AK991" s="8"/>
      <c r="AL991" s="8"/>
      <c r="AM991" s="8"/>
      <c r="AN991" s="8"/>
    </row>
    <row r="992" spans="1:40" ht="12.5" x14ac:dyDescent="0.25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8"/>
      <c r="AK992" s="8"/>
      <c r="AL992" s="8"/>
      <c r="AM992" s="8"/>
      <c r="AN992" s="8"/>
    </row>
    <row r="993" spans="1:40" ht="12.5" x14ac:dyDescent="0.25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8"/>
      <c r="AK993" s="8"/>
      <c r="AL993" s="8"/>
      <c r="AM993" s="8"/>
      <c r="AN993" s="8"/>
    </row>
    <row r="994" spans="1:40" ht="12.5" x14ac:dyDescent="0.25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8"/>
      <c r="AK994" s="8"/>
      <c r="AL994" s="8"/>
      <c r="AM994" s="8"/>
      <c r="AN994" s="8"/>
    </row>
    <row r="995" spans="1:40" ht="12.5" x14ac:dyDescent="0.25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8"/>
      <c r="AK995" s="8"/>
      <c r="AL995" s="8"/>
      <c r="AM995" s="8"/>
      <c r="AN995" s="8"/>
    </row>
    <row r="996" spans="1:40" ht="12.5" x14ac:dyDescent="0.25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8"/>
      <c r="AK996" s="8"/>
      <c r="AL996" s="8"/>
      <c r="AM996" s="8"/>
      <c r="AN996" s="8"/>
    </row>
    <row r="997" spans="1:40" ht="12.5" x14ac:dyDescent="0.25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8"/>
      <c r="AK997" s="8"/>
      <c r="AL997" s="8"/>
      <c r="AM997" s="8"/>
      <c r="AN997" s="8"/>
    </row>
    <row r="998" spans="1:40" ht="12.5" x14ac:dyDescent="0.25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8"/>
      <c r="AK998" s="8"/>
      <c r="AL998" s="8"/>
      <c r="AM998" s="8"/>
      <c r="AN998" s="8"/>
    </row>
    <row r="999" spans="1:40" ht="12.5" x14ac:dyDescent="0.25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8"/>
      <c r="AK999" s="8"/>
      <c r="AL999" s="8"/>
      <c r="AM999" s="8"/>
      <c r="AN999" s="8"/>
    </row>
    <row r="1000" spans="1:40" ht="12.5" x14ac:dyDescent="0.25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8"/>
      <c r="AK1000" s="8"/>
      <c r="AL1000" s="8"/>
      <c r="AM1000" s="8"/>
      <c r="AN1000" s="8"/>
    </row>
    <row r="1001" spans="1:40" ht="12.5" x14ac:dyDescent="0.25">
      <c r="A1001" s="8"/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  <c r="O1001" s="8"/>
      <c r="P1001" s="8"/>
      <c r="Q1001" s="8"/>
      <c r="R1001" s="8"/>
      <c r="S1001" s="8"/>
      <c r="T1001" s="8"/>
      <c r="U1001" s="8"/>
      <c r="V1001" s="8"/>
      <c r="W1001" s="8"/>
      <c r="X1001" s="8"/>
      <c r="Y1001" s="8"/>
      <c r="Z1001" s="8"/>
      <c r="AA1001" s="8"/>
      <c r="AB1001" s="8"/>
      <c r="AC1001" s="8"/>
      <c r="AD1001" s="8"/>
      <c r="AE1001" s="8"/>
      <c r="AF1001" s="8"/>
      <c r="AG1001" s="8"/>
      <c r="AH1001" s="8"/>
      <c r="AI1001" s="8"/>
      <c r="AJ1001" s="8"/>
      <c r="AK1001" s="8"/>
      <c r="AL1001" s="8"/>
      <c r="AM1001" s="8"/>
      <c r="AN1001" s="8"/>
    </row>
    <row r="1002" spans="1:40" ht="12.5" x14ac:dyDescent="0.25">
      <c r="A1002" s="8"/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  <c r="O1002" s="8"/>
      <c r="P1002" s="8"/>
      <c r="Q1002" s="8"/>
      <c r="R1002" s="8"/>
      <c r="S1002" s="8"/>
      <c r="T1002" s="8"/>
      <c r="U1002" s="8"/>
      <c r="V1002" s="8"/>
      <c r="W1002" s="8"/>
      <c r="X1002" s="8"/>
      <c r="Y1002" s="8"/>
      <c r="Z1002" s="8"/>
      <c r="AA1002" s="8"/>
      <c r="AB1002" s="8"/>
      <c r="AC1002" s="8"/>
      <c r="AD1002" s="8"/>
      <c r="AE1002" s="8"/>
      <c r="AF1002" s="8"/>
      <c r="AG1002" s="8"/>
      <c r="AH1002" s="8"/>
      <c r="AI1002" s="8"/>
      <c r="AJ1002" s="8"/>
      <c r="AK1002" s="8"/>
      <c r="AL1002" s="8"/>
      <c r="AM1002" s="8"/>
      <c r="AN1002" s="8"/>
    </row>
  </sheetData>
  <mergeCells count="22">
    <mergeCell ref="T2:V2"/>
    <mergeCell ref="AO1:AW1"/>
    <mergeCell ref="AO2:AQ2"/>
    <mergeCell ref="AR2:AT2"/>
    <mergeCell ref="AU2:AW2"/>
    <mergeCell ref="AI1:AN1"/>
    <mergeCell ref="E2:G2"/>
    <mergeCell ref="AL2:AN2"/>
    <mergeCell ref="E1:J1"/>
    <mergeCell ref="K1:P1"/>
    <mergeCell ref="Q1:V1"/>
    <mergeCell ref="W1:AB1"/>
    <mergeCell ref="AC1:AH1"/>
    <mergeCell ref="W2:Y2"/>
    <mergeCell ref="Z2:AB2"/>
    <mergeCell ref="AC2:AE2"/>
    <mergeCell ref="AF2:AH2"/>
    <mergeCell ref="AI2:AK2"/>
    <mergeCell ref="H2:J2"/>
    <mergeCell ref="K2:M2"/>
    <mergeCell ref="N2:P2"/>
    <mergeCell ref="Q2:S2"/>
  </mergeCells>
  <pageMargins left="0.7" right="0.7" top="0.75" bottom="0.75" header="0.3" footer="0.3"/>
  <pageSetup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Y1001"/>
  <sheetViews>
    <sheetView zoomScaleNormal="100" workbookViewId="0">
      <pane xSplit="3" ySplit="2" topLeftCell="D3" activePane="bottomRight" state="frozen"/>
      <selection pane="topRight" activeCell="D1" sqref="D1"/>
      <selection pane="bottomLeft" activeCell="A3" sqref="A3"/>
      <selection pane="bottomRight" activeCell="I4" sqref="I4"/>
    </sheetView>
  </sheetViews>
  <sheetFormatPr defaultColWidth="14.453125" defaultRowHeight="15.75" customHeight="1" x14ac:dyDescent="0.25"/>
  <cols>
    <col min="1" max="1" width="21.08984375" customWidth="1"/>
    <col min="2" max="2" width="8.81640625" customWidth="1"/>
    <col min="3" max="3" width="10.36328125" customWidth="1"/>
    <col min="4" max="4" width="5.90625" style="22" customWidth="1"/>
    <col min="5" max="7" width="12.6328125" customWidth="1"/>
    <col min="8" max="13" width="11.81640625" customWidth="1"/>
  </cols>
  <sheetData>
    <row r="1" spans="1:25" ht="13.25" customHeight="1" x14ac:dyDescent="0.45">
      <c r="A1" s="10"/>
      <c r="B1" s="10"/>
      <c r="C1" s="10"/>
      <c r="D1" s="21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21.25073155102535</v>
      </c>
      <c r="F3" s="34">
        <f t="shared" si="0"/>
        <v>22.813681676653296</v>
      </c>
      <c r="G3" s="53">
        <f t="shared" si="0"/>
        <v>199.53054858711965</v>
      </c>
      <c r="H3" s="34">
        <f t="shared" si="0"/>
        <v>-3.105164061276791</v>
      </c>
      <c r="I3" s="34">
        <f>SUMPRODUCT($D$4:$D$108, I$4:I$108)</f>
        <v>26.388413041990859</v>
      </c>
      <c r="J3" s="52">
        <f t="shared" si="0"/>
        <v>13.686297736789209</v>
      </c>
      <c r="K3" s="34">
        <f t="shared" si="0"/>
        <v>-5.0632546212767942</v>
      </c>
      <c r="L3" s="34">
        <f t="shared" si="0"/>
        <v>36.653637203974931</v>
      </c>
      <c r="M3" s="52">
        <f t="shared" si="0"/>
        <v>9.9324411723491259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12.53846154</v>
      </c>
      <c r="F4" s="34">
        <v>12.01015125</v>
      </c>
      <c r="G4" s="44">
        <v>327.22155459999999</v>
      </c>
      <c r="H4" s="35">
        <v>-2.8384615379999998</v>
      </c>
      <c r="I4" s="35">
        <v>23.57985863</v>
      </c>
      <c r="J4" s="43">
        <v>21.642040250000001</v>
      </c>
      <c r="K4" s="36">
        <v>-3.8384615379999998</v>
      </c>
      <c r="L4" s="35">
        <v>34.306008759999997</v>
      </c>
      <c r="M4" s="50">
        <v>25.202628130000001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13.410256410000001</v>
      </c>
      <c r="F5" s="34">
        <v>12.132311939999999</v>
      </c>
      <c r="G5" s="44">
        <v>303.85525940000002</v>
      </c>
      <c r="H5" s="35">
        <v>-3.1602564100000001</v>
      </c>
      <c r="I5" s="35">
        <v>22.877191799999999</v>
      </c>
      <c r="J5" s="43">
        <v>24.256340689999998</v>
      </c>
      <c r="K5" s="36">
        <v>-4.6102564099999999</v>
      </c>
      <c r="L5" s="35">
        <v>33.033998650000001</v>
      </c>
      <c r="M5" s="50">
        <v>27.332878099999999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15.410256410000001</v>
      </c>
      <c r="F6" s="34">
        <v>14.275650710000001</v>
      </c>
      <c r="G6" s="44">
        <v>270.3370324</v>
      </c>
      <c r="H6" s="35">
        <v>-2.56025641</v>
      </c>
      <c r="I6" s="35">
        <v>21.642200450000001</v>
      </c>
      <c r="J6" s="43">
        <v>36.756102419999998</v>
      </c>
      <c r="K6" s="36">
        <v>-4.6602564099999997</v>
      </c>
      <c r="L6" s="35">
        <v>30.46336621</v>
      </c>
      <c r="M6" s="50">
        <v>46.580668750000001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14.12820513</v>
      </c>
      <c r="F7" s="34">
        <v>37.10307615</v>
      </c>
      <c r="G7" s="44">
        <v>231.24744580000001</v>
      </c>
      <c r="H7" s="35">
        <v>-2.1782051280000001</v>
      </c>
      <c r="I7" s="35">
        <v>41.33487598</v>
      </c>
      <c r="J7" s="43">
        <v>5.111256708</v>
      </c>
      <c r="K7" s="36">
        <v>-3.3782051279999998</v>
      </c>
      <c r="L7" s="35">
        <v>54.234767359999999</v>
      </c>
      <c r="M7" s="50">
        <v>7.1377742629999998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17.871794869999999</v>
      </c>
      <c r="F8" s="34">
        <v>26.47076934</v>
      </c>
      <c r="G8" s="44">
        <v>211.3942534</v>
      </c>
      <c r="H8" s="35">
        <v>-2.921794872</v>
      </c>
      <c r="I8" s="35">
        <v>28.299667899999999</v>
      </c>
      <c r="J8" s="43">
        <v>14.90594733</v>
      </c>
      <c r="K8" s="36">
        <v>-4.0217948720000001</v>
      </c>
      <c r="L8" s="35">
        <v>40.890039510000001</v>
      </c>
      <c r="M8" s="50">
        <v>11.67797361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12.33333333</v>
      </c>
      <c r="F9" s="34">
        <v>12.678831199999999</v>
      </c>
      <c r="G9" s="44">
        <v>341.90500630000003</v>
      </c>
      <c r="H9" s="35">
        <v>-3.0833333330000001</v>
      </c>
      <c r="I9" s="35">
        <v>23.933900449999999</v>
      </c>
      <c r="J9" s="43">
        <v>25.345029920000002</v>
      </c>
      <c r="K9" s="36">
        <v>-3.983333333</v>
      </c>
      <c r="L9" s="35">
        <v>35.559754179999999</v>
      </c>
      <c r="M9" s="50">
        <v>21.730746020000002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17.948717949999999</v>
      </c>
      <c r="F10" s="34">
        <v>14.41765389</v>
      </c>
      <c r="G10" s="44">
        <v>263.90759609999998</v>
      </c>
      <c r="H10" s="35">
        <v>-2.998717949</v>
      </c>
      <c r="I10" s="35">
        <v>20.790169479999999</v>
      </c>
      <c r="J10" s="43">
        <v>45.892289400000003</v>
      </c>
      <c r="K10" s="36">
        <v>-5.0487179490000003</v>
      </c>
      <c r="L10" s="35">
        <v>28.65763317</v>
      </c>
      <c r="M10" s="50">
        <v>48.882210649999998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12.8974359</v>
      </c>
      <c r="F11" s="34">
        <v>16.38823773</v>
      </c>
      <c r="G11" s="44">
        <v>274.10655250000002</v>
      </c>
      <c r="H11" s="35">
        <v>-2.1974358970000001</v>
      </c>
      <c r="I11" s="35">
        <v>26.54062274</v>
      </c>
      <c r="J11" s="43">
        <v>18.993416209999999</v>
      </c>
      <c r="K11" s="36">
        <v>-3.7974358970000002</v>
      </c>
      <c r="L11" s="35">
        <v>38.218715699999997</v>
      </c>
      <c r="M11" s="50">
        <v>19.920845750000002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15.179487180000001</v>
      </c>
      <c r="F12" s="34">
        <v>14.315833850000001</v>
      </c>
      <c r="G12" s="44">
        <v>267.8742651</v>
      </c>
      <c r="H12" s="35">
        <v>-2.829487179</v>
      </c>
      <c r="I12" s="35">
        <v>23.75791903</v>
      </c>
      <c r="J12" s="43">
        <v>25.937716959999999</v>
      </c>
      <c r="K12" s="36">
        <v>-4.7794871790000002</v>
      </c>
      <c r="L12" s="35">
        <v>33.869625380000002</v>
      </c>
      <c r="M12" s="50">
        <v>24.922317419999999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11.87179487</v>
      </c>
      <c r="F13" s="34">
        <v>17.376615180000002</v>
      </c>
      <c r="G13" s="44">
        <v>329.09350019999999</v>
      </c>
      <c r="H13" s="35">
        <v>-2.3717948720000002</v>
      </c>
      <c r="I13" s="35">
        <v>29.278927759999998</v>
      </c>
      <c r="J13" s="43">
        <v>15.941315790000001</v>
      </c>
      <c r="K13" s="36">
        <v>-3.4717948719999998</v>
      </c>
      <c r="L13" s="35">
        <v>41.892457450000002</v>
      </c>
      <c r="M13" s="50">
        <v>15.8118835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10.8974359</v>
      </c>
      <c r="F14" s="34">
        <v>11.70248922</v>
      </c>
      <c r="G14" s="44">
        <v>365.48100699999998</v>
      </c>
      <c r="H14" s="35">
        <v>-2.5474358970000002</v>
      </c>
      <c r="I14" s="35">
        <v>23.634810609999999</v>
      </c>
      <c r="J14" s="43">
        <v>22.84136419</v>
      </c>
      <c r="K14" s="36">
        <v>-3.3974358969999998</v>
      </c>
      <c r="L14" s="35">
        <v>34.401049489999998</v>
      </c>
      <c r="M14" s="50">
        <v>21.704003910000001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29.53846154</v>
      </c>
      <c r="F15" s="34">
        <v>15.503185520000001</v>
      </c>
      <c r="G15" s="44">
        <v>160.8652515</v>
      </c>
      <c r="H15" s="35">
        <v>-3.9384615379999999</v>
      </c>
      <c r="I15" s="35">
        <v>15.956382509999999</v>
      </c>
      <c r="J15" s="43">
        <v>16.476875289999999</v>
      </c>
      <c r="K15" s="36">
        <v>-6.2384615380000001</v>
      </c>
      <c r="L15" s="35">
        <v>22.232068770000001</v>
      </c>
      <c r="M15" s="50">
        <v>-1.230705905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19.282051280000001</v>
      </c>
      <c r="F16" s="34">
        <v>35.249896810000003</v>
      </c>
      <c r="G16" s="44">
        <v>182.57826750000001</v>
      </c>
      <c r="H16" s="35">
        <v>-3.4320512820000002</v>
      </c>
      <c r="I16" s="35">
        <v>37.807840730000002</v>
      </c>
      <c r="J16" s="43">
        <v>1.3919116730000001</v>
      </c>
      <c r="K16" s="36">
        <v>-4.3820512819999999</v>
      </c>
      <c r="L16" s="35">
        <v>49.833418369999997</v>
      </c>
      <c r="M16" s="50">
        <v>3.8475910660000001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16.69230769</v>
      </c>
      <c r="F17" s="34">
        <v>21.057477169999999</v>
      </c>
      <c r="G17" s="44">
        <v>234.8742901</v>
      </c>
      <c r="H17" s="35">
        <v>-3.1423076920000002</v>
      </c>
      <c r="I17" s="35">
        <v>23.69758684</v>
      </c>
      <c r="J17" s="43">
        <v>25.23941074</v>
      </c>
      <c r="K17" s="36">
        <v>-4.7423076919999998</v>
      </c>
      <c r="L17" s="35">
        <v>35.821404479999998</v>
      </c>
      <c r="M17" s="50">
        <v>36.904074280000003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18.358974360000001</v>
      </c>
      <c r="F18" s="34">
        <v>17.810235680000002</v>
      </c>
      <c r="G18" s="44">
        <v>226.74786800000001</v>
      </c>
      <c r="H18" s="35">
        <v>-3.2089743589999999</v>
      </c>
      <c r="I18" s="35">
        <v>20.645108130000001</v>
      </c>
      <c r="J18" s="43">
        <v>25.018673230000001</v>
      </c>
      <c r="K18" s="36">
        <v>-5.1589743590000001</v>
      </c>
      <c r="L18" s="35">
        <v>30.618468199999999</v>
      </c>
      <c r="M18" s="50">
        <v>33.23910188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14.30769231</v>
      </c>
      <c r="F19" s="34">
        <v>9.8355390109999998</v>
      </c>
      <c r="G19" s="44">
        <v>295.19108349999999</v>
      </c>
      <c r="H19" s="35">
        <v>-3.0076923080000002</v>
      </c>
      <c r="I19" s="35">
        <v>21.000892589999999</v>
      </c>
      <c r="J19" s="43">
        <v>23.459807260000002</v>
      </c>
      <c r="K19" s="36">
        <v>-4.807692308</v>
      </c>
      <c r="L19" s="35">
        <v>29.654081099999999</v>
      </c>
      <c r="M19" s="50">
        <v>28.506126049999999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15.717948720000001</v>
      </c>
      <c r="F20" s="34">
        <v>38.959505620000002</v>
      </c>
      <c r="G20" s="44">
        <v>199.00367309999999</v>
      </c>
      <c r="H20" s="35">
        <v>-2.4679487180000002</v>
      </c>
      <c r="I20" s="35">
        <v>40.538403350000003</v>
      </c>
      <c r="J20" s="43">
        <v>1.1026898650000001</v>
      </c>
      <c r="K20" s="36">
        <v>-3.3179487179999998</v>
      </c>
      <c r="L20" s="35">
        <v>53.203052550000002</v>
      </c>
      <c r="M20" s="50">
        <v>5.6062454260000001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10.974358970000001</v>
      </c>
      <c r="F21" s="34">
        <v>22.05525286</v>
      </c>
      <c r="G21" s="44">
        <v>299.46300919999999</v>
      </c>
      <c r="H21" s="35">
        <v>-1.7743589740000001</v>
      </c>
      <c r="I21" s="35">
        <v>31.72181127</v>
      </c>
      <c r="J21" s="43">
        <v>8.5202296420000003</v>
      </c>
      <c r="K21" s="36">
        <v>-2.7243589739999998</v>
      </c>
      <c r="L21" s="35">
        <v>44.72781389</v>
      </c>
      <c r="M21" s="50">
        <v>9.9485017120000006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11.43589744</v>
      </c>
      <c r="F22" s="34">
        <v>11.73307531</v>
      </c>
      <c r="G22" s="44">
        <v>356.8218114</v>
      </c>
      <c r="H22" s="35">
        <v>-2.7358974360000001</v>
      </c>
      <c r="I22" s="35">
        <v>23.839618609999999</v>
      </c>
      <c r="J22" s="43">
        <v>22.416257659999999</v>
      </c>
      <c r="K22" s="36">
        <v>-3.5358974359999999</v>
      </c>
      <c r="L22" s="35">
        <v>34.42590534</v>
      </c>
      <c r="M22" s="50">
        <v>18.631850490000001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29.69230769</v>
      </c>
      <c r="F23" s="34">
        <v>19.721695919999998</v>
      </c>
      <c r="G23" s="44">
        <v>184.7955584</v>
      </c>
      <c r="H23" s="35">
        <v>-3.442307692</v>
      </c>
      <c r="I23" s="35">
        <v>18.051810620000001</v>
      </c>
      <c r="J23" s="43">
        <v>19.684294130000001</v>
      </c>
      <c r="K23" s="36">
        <v>-6.7923076919999996</v>
      </c>
      <c r="L23" s="35">
        <v>26.207993389999999</v>
      </c>
      <c r="M23" s="50">
        <v>1.7159297330000001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15.282051279999999</v>
      </c>
      <c r="F24" s="34">
        <v>20.50028434</v>
      </c>
      <c r="G24" s="44">
        <v>253.9465854</v>
      </c>
      <c r="H24" s="35">
        <v>-2.482051282</v>
      </c>
      <c r="I24" s="35">
        <v>25.256189769999999</v>
      </c>
      <c r="J24" s="43">
        <v>23.449907840000002</v>
      </c>
      <c r="K24" s="36">
        <v>-4.1320512819999999</v>
      </c>
      <c r="L24" s="35">
        <v>38.009345670000002</v>
      </c>
      <c r="M24" s="50">
        <v>31.715872940000001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16.589743590000001</v>
      </c>
      <c r="F25" s="34">
        <v>13.03925651</v>
      </c>
      <c r="G25" s="44">
        <v>271.28464330000003</v>
      </c>
      <c r="H25" s="35">
        <v>-2.6397435900000001</v>
      </c>
      <c r="I25" s="35">
        <v>20.636809700000001</v>
      </c>
      <c r="J25" s="43">
        <v>38.412002530000002</v>
      </c>
      <c r="K25" s="36">
        <v>-5.2897435899999996</v>
      </c>
      <c r="L25" s="35">
        <v>28.51857802</v>
      </c>
      <c r="M25" s="50">
        <v>51.892641920000003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13.820512819999999</v>
      </c>
      <c r="F26" s="34">
        <v>11.44179819</v>
      </c>
      <c r="G26" s="44">
        <v>294.19468819999997</v>
      </c>
      <c r="H26" s="35">
        <v>-2.5205128210000001</v>
      </c>
      <c r="I26" s="35">
        <v>20.511528040000002</v>
      </c>
      <c r="J26" s="43">
        <v>26.558523409999999</v>
      </c>
      <c r="K26" s="36">
        <v>-4.5205128209999996</v>
      </c>
      <c r="L26" s="35">
        <v>29.999701049999999</v>
      </c>
      <c r="M26" s="50">
        <v>32.904072020000001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18.69230769</v>
      </c>
      <c r="F27" s="34">
        <v>27.50807073</v>
      </c>
      <c r="G27" s="44">
        <v>201.06858389999999</v>
      </c>
      <c r="H27" s="35">
        <v>-2.8423076919999999</v>
      </c>
      <c r="I27" s="35">
        <v>31.545628000000001</v>
      </c>
      <c r="J27" s="43">
        <v>14.06126399</v>
      </c>
      <c r="K27" s="36">
        <v>-4.5923076920000003</v>
      </c>
      <c r="L27" s="35">
        <v>43.392184290000003</v>
      </c>
      <c r="M27" s="50">
        <v>8.4491228500000002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13.282051279999999</v>
      </c>
      <c r="F28" s="34">
        <v>14.550034350000001</v>
      </c>
      <c r="G28" s="44">
        <v>315.414603</v>
      </c>
      <c r="H28" s="35">
        <v>-3.0820512820000001</v>
      </c>
      <c r="I28" s="35">
        <v>26.359773140000001</v>
      </c>
      <c r="J28" s="43">
        <v>21.939067170000001</v>
      </c>
      <c r="K28" s="36">
        <v>-4.4320512819999998</v>
      </c>
      <c r="L28" s="35">
        <v>37.421710279999999</v>
      </c>
      <c r="M28" s="50">
        <v>17.709843899999999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22.15384615</v>
      </c>
      <c r="F29" s="34">
        <v>21.993323400000001</v>
      </c>
      <c r="G29" s="44">
        <v>187.90398519999999</v>
      </c>
      <c r="H29" s="35">
        <v>-2.5038461540000001</v>
      </c>
      <c r="I29" s="35">
        <v>23.79061901</v>
      </c>
      <c r="J29" s="43">
        <v>18.659796679999999</v>
      </c>
      <c r="K29" s="36">
        <v>-5.5038461539999997</v>
      </c>
      <c r="L29" s="35">
        <v>34.335639020000002</v>
      </c>
      <c r="M29" s="50">
        <v>9.6370502269999996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18.15384615</v>
      </c>
      <c r="F30" s="34">
        <v>21.845509849999999</v>
      </c>
      <c r="G30" s="44">
        <v>225.31995610000001</v>
      </c>
      <c r="H30" s="35">
        <v>-2.7538461540000001</v>
      </c>
      <c r="I30" s="35">
        <v>25.24676491</v>
      </c>
      <c r="J30" s="43">
        <v>15.978123699999999</v>
      </c>
      <c r="K30" s="36">
        <v>-4.3038461540000004</v>
      </c>
      <c r="L30" s="35">
        <v>36.76311776</v>
      </c>
      <c r="M30" s="50">
        <v>19.18474874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24.051282050000001</v>
      </c>
      <c r="F31" s="34">
        <v>25.762003629999999</v>
      </c>
      <c r="G31" s="44">
        <v>163.0073726</v>
      </c>
      <c r="H31" s="35">
        <v>-3.3512820510000001</v>
      </c>
      <c r="I31" s="35">
        <v>28.959501339999999</v>
      </c>
      <c r="J31" s="43">
        <v>2.3285783640000002</v>
      </c>
      <c r="K31" s="36">
        <v>-5.1512820509999999</v>
      </c>
      <c r="L31" s="35">
        <v>39.81089094</v>
      </c>
      <c r="M31" s="50">
        <v>-2.63290779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20.179487179999999</v>
      </c>
      <c r="F32" s="34">
        <v>26.333449980000001</v>
      </c>
      <c r="G32" s="44">
        <v>179.76164660000001</v>
      </c>
      <c r="H32" s="35">
        <v>-3.3794871789999998</v>
      </c>
      <c r="I32" s="35">
        <v>31.564646490000001</v>
      </c>
      <c r="J32" s="43">
        <v>8.0510272799999996</v>
      </c>
      <c r="K32" s="36">
        <v>-4.6794871789999997</v>
      </c>
      <c r="L32" s="35">
        <v>42.313186989999998</v>
      </c>
      <c r="M32" s="50">
        <v>2.8804777270000002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13.641025640000001</v>
      </c>
      <c r="F33" s="34">
        <v>12.45335408</v>
      </c>
      <c r="G33" s="44">
        <v>303.90424949999999</v>
      </c>
      <c r="H33" s="35">
        <v>-2.8410256409999999</v>
      </c>
      <c r="I33" s="35">
        <v>22.1637165</v>
      </c>
      <c r="J33" s="43">
        <v>25.614720439999999</v>
      </c>
      <c r="K33" s="36">
        <v>-4.7910256410000001</v>
      </c>
      <c r="L33" s="35">
        <v>31.88770456</v>
      </c>
      <c r="M33" s="50">
        <v>30.56661115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16.07692308</v>
      </c>
      <c r="F34" s="34">
        <v>16.368839850000001</v>
      </c>
      <c r="G34" s="44">
        <v>257.22152269999998</v>
      </c>
      <c r="H34" s="35">
        <v>-2.826923077</v>
      </c>
      <c r="I34" s="35">
        <v>22.580946910000002</v>
      </c>
      <c r="J34" s="43">
        <v>25.991879090000001</v>
      </c>
      <c r="K34" s="36">
        <v>-4.6269230769999998</v>
      </c>
      <c r="L34" s="35">
        <v>33.90430602</v>
      </c>
      <c r="M34" s="50">
        <v>38.031749480000002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24.948717949999999</v>
      </c>
      <c r="F35" s="34">
        <v>20.232148389999999</v>
      </c>
      <c r="G35" s="44">
        <v>178.45789930000001</v>
      </c>
      <c r="H35" s="35">
        <v>-3.3487179490000001</v>
      </c>
      <c r="I35" s="35">
        <v>22.115177129999999</v>
      </c>
      <c r="J35" s="43">
        <v>7.9541535669999996</v>
      </c>
      <c r="K35" s="36">
        <v>-5.5487179490000003</v>
      </c>
      <c r="L35" s="35">
        <v>30.962224840000001</v>
      </c>
      <c r="M35" s="50">
        <v>1.3973690400000001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25.256410259999999</v>
      </c>
      <c r="F36" s="34">
        <v>20.588536820000002</v>
      </c>
      <c r="G36" s="44">
        <v>190.13370789999999</v>
      </c>
      <c r="H36" s="35">
        <v>-3.1064102560000002</v>
      </c>
      <c r="I36" s="35">
        <v>20.743012440000001</v>
      </c>
      <c r="J36" s="43">
        <v>14.86223728</v>
      </c>
      <c r="K36" s="36">
        <v>-5.906410256</v>
      </c>
      <c r="L36" s="35">
        <v>29.67368823</v>
      </c>
      <c r="M36" s="50">
        <v>5.7835253919999996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24.410256409999999</v>
      </c>
      <c r="F37" s="34">
        <v>34.390780030000002</v>
      </c>
      <c r="G37" s="44">
        <v>132.25407580000001</v>
      </c>
      <c r="H37" s="35">
        <v>-4.2602564100000002</v>
      </c>
      <c r="I37" s="35">
        <v>35.972552999999998</v>
      </c>
      <c r="J37" s="43">
        <v>-0.38711566330000002</v>
      </c>
      <c r="K37" s="36">
        <v>-5.4602564100000004</v>
      </c>
      <c r="L37" s="35">
        <v>47.303075249999999</v>
      </c>
      <c r="M37" s="50">
        <v>-2.019351468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22.84615385</v>
      </c>
      <c r="F38" s="34">
        <v>26.598969530000002</v>
      </c>
      <c r="G38" s="44">
        <v>172.16363699999999</v>
      </c>
      <c r="H38" s="35">
        <v>-3.5461538460000002</v>
      </c>
      <c r="I38" s="35">
        <v>31.31410219</v>
      </c>
      <c r="J38" s="43">
        <v>7.0557454909999997</v>
      </c>
      <c r="K38" s="36">
        <v>-5.2461538460000003</v>
      </c>
      <c r="L38" s="35">
        <v>42.204111689999998</v>
      </c>
      <c r="M38" s="50">
        <v>-1.17853012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29.820512820000001</v>
      </c>
      <c r="F39" s="34">
        <v>18.140672339999998</v>
      </c>
      <c r="G39" s="44">
        <v>134.26303290000001</v>
      </c>
      <c r="H39" s="35">
        <v>-3.6205128210000002</v>
      </c>
      <c r="I39" s="35">
        <v>23.72184854</v>
      </c>
      <c r="J39" s="43">
        <v>3.8468729160000001</v>
      </c>
      <c r="K39" s="36">
        <v>-6.420512821</v>
      </c>
      <c r="L39" s="35">
        <v>31.966611350000001</v>
      </c>
      <c r="M39" s="50">
        <v>-1.887402137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13.743589740000001</v>
      </c>
      <c r="F40" s="34">
        <v>13.20199605</v>
      </c>
      <c r="G40" s="44">
        <v>287.58435379999997</v>
      </c>
      <c r="H40" s="35">
        <v>-2.9435897440000001</v>
      </c>
      <c r="I40" s="35">
        <v>24.406587980000001</v>
      </c>
      <c r="J40" s="43">
        <v>23.028763009999999</v>
      </c>
      <c r="K40" s="36">
        <v>-4.5435897440000002</v>
      </c>
      <c r="L40" s="35">
        <v>35.245386789999998</v>
      </c>
      <c r="M40" s="50">
        <v>19.706576640000002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28.051282050000001</v>
      </c>
      <c r="F41" s="34">
        <v>25.830026969999999</v>
      </c>
      <c r="G41" s="44">
        <v>127.5999545</v>
      </c>
      <c r="H41" s="35">
        <v>-3.3512820510000001</v>
      </c>
      <c r="I41" s="35">
        <v>30.527203499999999</v>
      </c>
      <c r="J41" s="43">
        <v>2.6877614429999999</v>
      </c>
      <c r="K41" s="36">
        <v>-5.7512820509999996</v>
      </c>
      <c r="L41" s="35">
        <v>40.161880439999997</v>
      </c>
      <c r="M41" s="50">
        <v>-2.3925680979999999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11.66666667</v>
      </c>
      <c r="F42" s="34">
        <v>31.683436610000001</v>
      </c>
      <c r="G42" s="44">
        <v>254.60804200000001</v>
      </c>
      <c r="H42" s="35">
        <v>-2.4666666670000001</v>
      </c>
      <c r="I42" s="35">
        <v>38.986806940000001</v>
      </c>
      <c r="J42" s="43">
        <v>5.8748345300000002</v>
      </c>
      <c r="K42" s="36">
        <v>-3.1166666670000001</v>
      </c>
      <c r="L42" s="35">
        <v>51.38111894</v>
      </c>
      <c r="M42" s="50">
        <v>9.9627813580000009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13.512820509999999</v>
      </c>
      <c r="F43" s="34">
        <v>17.81485988</v>
      </c>
      <c r="G43" s="44">
        <v>257.37327699999997</v>
      </c>
      <c r="H43" s="35">
        <v>-2.5128205129999999</v>
      </c>
      <c r="I43" s="35">
        <v>26.67969407</v>
      </c>
      <c r="J43" s="43">
        <v>18.50210264</v>
      </c>
      <c r="K43" s="36">
        <v>-4.0628205130000001</v>
      </c>
      <c r="L43" s="35">
        <v>37.546214190000001</v>
      </c>
      <c r="M43" s="50">
        <v>20.472507700000001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22.589743590000001</v>
      </c>
      <c r="F44" s="34">
        <v>29.388256420000001</v>
      </c>
      <c r="G44" s="44">
        <v>152.24228239999999</v>
      </c>
      <c r="H44" s="35">
        <v>-3.6397435900000001</v>
      </c>
      <c r="I44" s="35">
        <v>33.474391689999997</v>
      </c>
      <c r="J44" s="43">
        <v>1.6655465220000001</v>
      </c>
      <c r="K44" s="36">
        <v>-5.0397435899999996</v>
      </c>
      <c r="L44" s="35">
        <v>45.37924666</v>
      </c>
      <c r="M44" s="50">
        <v>-6.5020083369999995E-2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21.38461538</v>
      </c>
      <c r="F45" s="34">
        <v>28.5794955</v>
      </c>
      <c r="G45" s="44">
        <v>178.675239</v>
      </c>
      <c r="H45" s="35">
        <v>-3.384615385</v>
      </c>
      <c r="I45" s="35">
        <v>31.05993788</v>
      </c>
      <c r="J45" s="43">
        <v>14.004380769999999</v>
      </c>
      <c r="K45" s="36">
        <v>-5.2846153850000004</v>
      </c>
      <c r="L45" s="35">
        <v>42.774876999999996</v>
      </c>
      <c r="M45" s="50">
        <v>6.3605051030000004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16.30769231</v>
      </c>
      <c r="F46" s="34">
        <v>14.45899895</v>
      </c>
      <c r="G46" s="44">
        <v>272.11694829999999</v>
      </c>
      <c r="H46" s="35">
        <v>-2.8576923079999998</v>
      </c>
      <c r="I46" s="35">
        <v>21.583170719999998</v>
      </c>
      <c r="J46" s="43">
        <v>39.477636869999998</v>
      </c>
      <c r="K46" s="36">
        <v>-4.4076923079999997</v>
      </c>
      <c r="L46" s="35">
        <v>31.141665570000001</v>
      </c>
      <c r="M46" s="50">
        <v>40.508652069999997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14.84615385</v>
      </c>
      <c r="F47" s="34">
        <v>13.203985169999999</v>
      </c>
      <c r="G47" s="44">
        <v>282.50952289999998</v>
      </c>
      <c r="H47" s="35">
        <v>-2.5461538460000002</v>
      </c>
      <c r="I47" s="35">
        <v>21.11890206</v>
      </c>
      <c r="J47" s="43">
        <v>31.884174680000001</v>
      </c>
      <c r="K47" s="36">
        <v>-4.4461538459999996</v>
      </c>
      <c r="L47" s="35">
        <v>30.40259481</v>
      </c>
      <c r="M47" s="50">
        <v>43.15280534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22.666666670000001</v>
      </c>
      <c r="F48" s="34">
        <v>16.46359605</v>
      </c>
      <c r="G48" s="44">
        <v>220.91996889999999</v>
      </c>
      <c r="H48" s="35">
        <v>-2.6666666669999999</v>
      </c>
      <c r="I48" s="35">
        <v>18.226933110000001</v>
      </c>
      <c r="J48" s="43">
        <v>24.31957753</v>
      </c>
      <c r="K48" s="36">
        <v>-5.3166666669999998</v>
      </c>
      <c r="L48" s="35">
        <v>26.584864620000001</v>
      </c>
      <c r="M48" s="50">
        <v>29.708705859999998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13.23076923</v>
      </c>
      <c r="F49" s="34">
        <v>10.503539549999999</v>
      </c>
      <c r="G49" s="44">
        <v>303.74257799999998</v>
      </c>
      <c r="H49" s="35">
        <v>-2.3807692309999999</v>
      </c>
      <c r="I49" s="35">
        <v>19.830307210000001</v>
      </c>
      <c r="J49" s="43">
        <v>23.489993340000002</v>
      </c>
      <c r="K49" s="36">
        <v>-4.0307692309999998</v>
      </c>
      <c r="L49" s="35">
        <v>29.126384179999999</v>
      </c>
      <c r="M49" s="50">
        <v>25.737416110000002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25.948717949999999</v>
      </c>
      <c r="F50" s="34">
        <v>26.237729439999999</v>
      </c>
      <c r="G50" s="44">
        <v>142.68985620000001</v>
      </c>
      <c r="H50" s="35">
        <v>-3.4487179490000002</v>
      </c>
      <c r="I50" s="35">
        <v>29.682143230000001</v>
      </c>
      <c r="J50" s="43">
        <v>1.6158145079999999</v>
      </c>
      <c r="K50" s="36">
        <v>-5.5987179490000001</v>
      </c>
      <c r="L50" s="35">
        <v>40.009279360000001</v>
      </c>
      <c r="M50" s="50">
        <v>-1.6555409430000001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13.358974359999999</v>
      </c>
      <c r="F51" s="34">
        <v>26.881755980000001</v>
      </c>
      <c r="G51" s="44">
        <v>246.68426199999999</v>
      </c>
      <c r="H51" s="35">
        <v>-2.558974359</v>
      </c>
      <c r="I51" s="35">
        <v>34.026893180000002</v>
      </c>
      <c r="J51" s="43">
        <v>9.9478674540000007</v>
      </c>
      <c r="K51" s="36">
        <v>-3.558974359</v>
      </c>
      <c r="L51" s="35">
        <v>45.750664280000002</v>
      </c>
      <c r="M51" s="50">
        <v>15.196261740000001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17.717948719999999</v>
      </c>
      <c r="F52" s="34">
        <v>25.13061098</v>
      </c>
      <c r="G52" s="44">
        <v>196.3276961</v>
      </c>
      <c r="H52" s="35">
        <v>-3.1179487180000001</v>
      </c>
      <c r="I52" s="35">
        <v>31.80920807</v>
      </c>
      <c r="J52" s="43">
        <v>6.7592883610000003</v>
      </c>
      <c r="K52" s="36">
        <v>-3.767948718</v>
      </c>
      <c r="L52" s="35">
        <v>42.770545159999998</v>
      </c>
      <c r="M52" s="50">
        <v>6.4499388409999998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12.07692308</v>
      </c>
      <c r="F53" s="34">
        <v>12.058481560000001</v>
      </c>
      <c r="G53" s="44">
        <v>361.01883670000001</v>
      </c>
      <c r="H53" s="35">
        <v>-2.6269230769999998</v>
      </c>
      <c r="I53" s="35">
        <v>23.908666650000001</v>
      </c>
      <c r="J53" s="43">
        <v>18.443829399999998</v>
      </c>
      <c r="K53" s="36">
        <v>-3.7769230770000002</v>
      </c>
      <c r="L53" s="35">
        <v>34.08892616</v>
      </c>
      <c r="M53" s="50">
        <v>20.62282703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24.564102559999998</v>
      </c>
      <c r="F54" s="34">
        <v>24.393338029999999</v>
      </c>
      <c r="G54" s="44">
        <v>168.07408409999999</v>
      </c>
      <c r="H54" s="35">
        <v>-3.0641025640000001</v>
      </c>
      <c r="I54" s="35">
        <v>26.868402939999999</v>
      </c>
      <c r="J54" s="43">
        <v>7.3490378969999997</v>
      </c>
      <c r="K54" s="36">
        <v>-5.3641025640000004</v>
      </c>
      <c r="L54" s="35">
        <v>36.96118525</v>
      </c>
      <c r="M54" s="50">
        <v>-1.1003605380000001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14.23076923</v>
      </c>
      <c r="F55" s="34">
        <v>12.83069493</v>
      </c>
      <c r="G55" s="44">
        <v>288.9584883</v>
      </c>
      <c r="H55" s="35">
        <v>-2.6807692310000002</v>
      </c>
      <c r="I55" s="35">
        <v>21.05325749</v>
      </c>
      <c r="J55" s="43">
        <v>28.896370350000002</v>
      </c>
      <c r="K55" s="36">
        <v>-4.4307692310000002</v>
      </c>
      <c r="L55" s="35">
        <v>30.659025700000001</v>
      </c>
      <c r="M55" s="50">
        <v>40.462362489999997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19.61538462</v>
      </c>
      <c r="F56" s="34">
        <v>23.747702870000001</v>
      </c>
      <c r="G56" s="44">
        <v>220.31149160000001</v>
      </c>
      <c r="H56" s="35">
        <v>-3.3153846150000001</v>
      </c>
      <c r="I56" s="35">
        <v>24.236093440000001</v>
      </c>
      <c r="J56" s="43">
        <v>21.105282559999999</v>
      </c>
      <c r="K56" s="36">
        <v>-5.0153846150000003</v>
      </c>
      <c r="L56" s="35">
        <v>36.64053852</v>
      </c>
      <c r="M56" s="50">
        <v>21.09595371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13.87179487</v>
      </c>
      <c r="F57" s="34">
        <v>11.414796730000001</v>
      </c>
      <c r="G57" s="44">
        <v>321.1139723</v>
      </c>
      <c r="H57" s="35">
        <v>-3.5217948720000001</v>
      </c>
      <c r="I57" s="35">
        <v>22.262466239999998</v>
      </c>
      <c r="J57" s="43">
        <v>26.623978139999998</v>
      </c>
      <c r="K57" s="36">
        <v>-4.7717948720000001</v>
      </c>
      <c r="L57" s="35">
        <v>32.81861868</v>
      </c>
      <c r="M57" s="50">
        <v>21.757036920000001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27.512820510000001</v>
      </c>
      <c r="F58" s="34">
        <v>20.377337480000001</v>
      </c>
      <c r="G58" s="44">
        <v>156.06453730000001</v>
      </c>
      <c r="H58" s="35">
        <v>-3.7628205129999999</v>
      </c>
      <c r="I58" s="35">
        <v>22.214727660000001</v>
      </c>
      <c r="J58" s="43">
        <v>8.7657502790000006</v>
      </c>
      <c r="K58" s="36">
        <v>-6.4128205129999998</v>
      </c>
      <c r="L58" s="35">
        <v>30.934800119999998</v>
      </c>
      <c r="M58" s="50">
        <v>-0.7146888347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14.743589740000001</v>
      </c>
      <c r="F59" s="34">
        <v>10.579863570000001</v>
      </c>
      <c r="G59" s="44">
        <v>279.36263309999998</v>
      </c>
      <c r="H59" s="35">
        <v>-2.6935897440000001</v>
      </c>
      <c r="I59" s="35">
        <v>21.444868920000001</v>
      </c>
      <c r="J59" s="43">
        <v>25.466223379999999</v>
      </c>
      <c r="K59" s="36">
        <v>-4.9435897439999996</v>
      </c>
      <c r="L59" s="35">
        <v>30.397785160000002</v>
      </c>
      <c r="M59" s="50">
        <v>29.23064746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15.282051279999999</v>
      </c>
      <c r="F60" s="34">
        <v>14.897296949999999</v>
      </c>
      <c r="G60" s="44">
        <v>264.6897214</v>
      </c>
      <c r="H60" s="35">
        <v>-2.6320512819999999</v>
      </c>
      <c r="I60" s="35">
        <v>23.567511700000001</v>
      </c>
      <c r="J60" s="43">
        <v>22.310377209999999</v>
      </c>
      <c r="K60" s="36">
        <v>-4.1320512819999999</v>
      </c>
      <c r="L60" s="35">
        <v>33.795970869999998</v>
      </c>
      <c r="M60" s="50">
        <v>20.704351540000001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19.743589740000001</v>
      </c>
      <c r="F61" s="34">
        <v>14.183826399999999</v>
      </c>
      <c r="G61" s="44">
        <v>246.4579933</v>
      </c>
      <c r="H61" s="35">
        <v>-3.2935897440000002</v>
      </c>
      <c r="I61" s="35">
        <v>19.116822859999999</v>
      </c>
      <c r="J61" s="43">
        <v>42.449698470000001</v>
      </c>
      <c r="K61" s="36">
        <v>-4.6435897439999998</v>
      </c>
      <c r="L61" s="35">
        <v>27.001786280000001</v>
      </c>
      <c r="M61" s="50">
        <v>41.284610999999998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14.87179487</v>
      </c>
      <c r="F62" s="34">
        <v>19.684866339999999</v>
      </c>
      <c r="G62" s="44">
        <v>252.6057338</v>
      </c>
      <c r="H62" s="35">
        <v>-1.971794872</v>
      </c>
      <c r="I62" s="35">
        <v>26.204767789999998</v>
      </c>
      <c r="J62" s="43">
        <v>19.731594680000001</v>
      </c>
      <c r="K62" s="36">
        <v>-3.671794872</v>
      </c>
      <c r="L62" s="35">
        <v>36.981317320000002</v>
      </c>
      <c r="M62" s="50">
        <v>22.35094204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20.23076923</v>
      </c>
      <c r="F63" s="34">
        <v>34.949800830000001</v>
      </c>
      <c r="G63" s="44">
        <v>167.74118580000001</v>
      </c>
      <c r="H63" s="35">
        <v>-3.6807692310000002</v>
      </c>
      <c r="I63" s="35">
        <v>37.448972740000002</v>
      </c>
      <c r="J63" s="43">
        <v>4.7004108929999999</v>
      </c>
      <c r="K63" s="36">
        <v>-4.5307692309999998</v>
      </c>
      <c r="L63" s="35">
        <v>49.463048880000002</v>
      </c>
      <c r="M63" s="50">
        <v>3.7556688070000002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13.92307692</v>
      </c>
      <c r="F64" s="34">
        <v>10.68377196</v>
      </c>
      <c r="G64" s="44">
        <v>313.592333</v>
      </c>
      <c r="H64" s="35">
        <v>-3.1230769230000002</v>
      </c>
      <c r="I64" s="35">
        <v>20.778044730000001</v>
      </c>
      <c r="J64" s="43">
        <v>23.16121167</v>
      </c>
      <c r="K64" s="36">
        <v>-4.7730769229999996</v>
      </c>
      <c r="L64" s="35">
        <v>30.166922880000001</v>
      </c>
      <c r="M64" s="50">
        <v>20.100896030000001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20.61538462</v>
      </c>
      <c r="F65" s="34">
        <v>20.255695930000002</v>
      </c>
      <c r="G65" s="44">
        <v>214.32031269999999</v>
      </c>
      <c r="H65" s="35">
        <v>-3.2653846149999999</v>
      </c>
      <c r="I65" s="35">
        <v>21.541920359999999</v>
      </c>
      <c r="J65" s="43">
        <v>22.113133489999999</v>
      </c>
      <c r="K65" s="36">
        <v>-5.4653846149999996</v>
      </c>
      <c r="L65" s="35">
        <v>31.798987950000001</v>
      </c>
      <c r="M65" s="50">
        <v>25.089100510000002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12.1025641</v>
      </c>
      <c r="F66" s="34">
        <v>13.86180824</v>
      </c>
      <c r="G66" s="44">
        <v>356.2946086</v>
      </c>
      <c r="H66" s="35">
        <v>-2.5025641030000001</v>
      </c>
      <c r="I66" s="35">
        <v>25.8578489</v>
      </c>
      <c r="J66" s="43">
        <v>20.683031960000001</v>
      </c>
      <c r="K66" s="36">
        <v>-3.402564103</v>
      </c>
      <c r="L66" s="35">
        <v>36.831436889999999</v>
      </c>
      <c r="M66" s="50">
        <v>15.554690369999999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16.051282050000001</v>
      </c>
      <c r="F67" s="34">
        <v>12.238721699999999</v>
      </c>
      <c r="G67" s="44">
        <v>269.8811948</v>
      </c>
      <c r="H67" s="35">
        <v>-2.8012820509999998</v>
      </c>
      <c r="I67" s="35">
        <v>20.890739780000001</v>
      </c>
      <c r="J67" s="43">
        <v>27.177865350000001</v>
      </c>
      <c r="K67" s="36">
        <v>-4.5512820510000003</v>
      </c>
      <c r="L67" s="35">
        <v>29.989617020000001</v>
      </c>
      <c r="M67" s="50">
        <v>31.12309316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23.025641029999999</v>
      </c>
      <c r="F68" s="34">
        <v>30.878609489999999</v>
      </c>
      <c r="G68" s="44">
        <v>129.83313240000001</v>
      </c>
      <c r="H68" s="35">
        <v>-4.0256410259999997</v>
      </c>
      <c r="I68" s="35">
        <v>36.538041569999997</v>
      </c>
      <c r="J68" s="43">
        <v>-1.4198503179999999</v>
      </c>
      <c r="K68" s="36">
        <v>-5.1756410260000001</v>
      </c>
      <c r="L68" s="35">
        <v>46.988771989999996</v>
      </c>
      <c r="M68" s="50">
        <v>-1.1081320649999999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18.358974360000001</v>
      </c>
      <c r="F69" s="34">
        <v>14.099650649999999</v>
      </c>
      <c r="G69" s="44">
        <v>255.9600068</v>
      </c>
      <c r="H69" s="35">
        <v>-3.308974359</v>
      </c>
      <c r="I69" s="35">
        <v>19.953796400000002</v>
      </c>
      <c r="J69" s="43">
        <v>46.533253809999998</v>
      </c>
      <c r="K69" s="36">
        <v>-5.0089743589999998</v>
      </c>
      <c r="L69" s="35">
        <v>28.171016139999999</v>
      </c>
      <c r="M69" s="50">
        <v>42.870691450000002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12.051282049999999</v>
      </c>
      <c r="F70" s="34">
        <v>11.33675751</v>
      </c>
      <c r="G70" s="44">
        <v>345.34549470000002</v>
      </c>
      <c r="H70" s="35">
        <v>-2.4512820510000002</v>
      </c>
      <c r="I70" s="35">
        <v>23.340968950000001</v>
      </c>
      <c r="J70" s="43">
        <v>22.538397620000001</v>
      </c>
      <c r="K70" s="36">
        <v>-3.6512820509999999</v>
      </c>
      <c r="L70" s="35">
        <v>33.631342750000002</v>
      </c>
      <c r="M70" s="50">
        <v>17.71925534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23.179487179999999</v>
      </c>
      <c r="F71" s="34">
        <v>27.49694951</v>
      </c>
      <c r="G71" s="44">
        <v>175.94655320000001</v>
      </c>
      <c r="H71" s="35">
        <v>-3.079487179</v>
      </c>
      <c r="I71" s="35">
        <v>29.015618289999999</v>
      </c>
      <c r="J71" s="43">
        <v>16.99159277</v>
      </c>
      <c r="K71" s="36">
        <v>-5.6794871789999997</v>
      </c>
      <c r="L71" s="35">
        <v>40.344549149999999</v>
      </c>
      <c r="M71" s="50">
        <v>7.182218379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27.794871789999998</v>
      </c>
      <c r="F72" s="34">
        <v>18.774563759999999</v>
      </c>
      <c r="G72" s="44">
        <v>199.02784159999999</v>
      </c>
      <c r="H72" s="35">
        <v>-2.9948717949999999</v>
      </c>
      <c r="I72" s="35">
        <v>17.493105249999999</v>
      </c>
      <c r="J72" s="43">
        <v>24.41423751</v>
      </c>
      <c r="K72" s="36">
        <v>-6.4948717949999999</v>
      </c>
      <c r="L72" s="35">
        <v>25.407287620000002</v>
      </c>
      <c r="M72" s="50">
        <v>6.5499359229999996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14.8974359</v>
      </c>
      <c r="F73" s="34">
        <v>10.48091067</v>
      </c>
      <c r="G73" s="44">
        <v>296.93766820000002</v>
      </c>
      <c r="H73" s="35">
        <v>-2.847435897</v>
      </c>
      <c r="I73" s="35">
        <v>20.73429767</v>
      </c>
      <c r="J73" s="43">
        <v>28.249033140000002</v>
      </c>
      <c r="K73" s="36">
        <v>-5.0474358969999997</v>
      </c>
      <c r="L73" s="35">
        <v>29.490983880000002</v>
      </c>
      <c r="M73" s="50">
        <v>33.099983090000002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23.410256409999999</v>
      </c>
      <c r="F74" s="34">
        <v>22.156375149999999</v>
      </c>
      <c r="G74" s="44">
        <v>212.15993940000001</v>
      </c>
      <c r="H74" s="35">
        <v>-2.9102564100000001</v>
      </c>
      <c r="I74" s="35">
        <v>22.016079399999999</v>
      </c>
      <c r="J74" s="43">
        <v>21.929516230000001</v>
      </c>
      <c r="K74" s="36">
        <v>-5.9102564099999997</v>
      </c>
      <c r="L74" s="35">
        <v>32.264250250000003</v>
      </c>
      <c r="M74" s="50">
        <v>14.39009617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16.358974360000001</v>
      </c>
      <c r="F75" s="34">
        <v>25.19020154</v>
      </c>
      <c r="G75" s="44">
        <v>233.60029549999999</v>
      </c>
      <c r="H75" s="35">
        <v>-2.9089743590000001</v>
      </c>
      <c r="I75" s="35">
        <v>25.446704230000002</v>
      </c>
      <c r="J75" s="43">
        <v>19.202040069999999</v>
      </c>
      <c r="K75" s="36">
        <v>-4.5089743589999998</v>
      </c>
      <c r="L75" s="35">
        <v>38.708174730000003</v>
      </c>
      <c r="M75" s="50">
        <v>29.525330329999999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18.641025639999999</v>
      </c>
      <c r="F76" s="34">
        <v>27.742506859999999</v>
      </c>
      <c r="G76" s="44">
        <v>192.52971700000001</v>
      </c>
      <c r="H76" s="35">
        <v>-3.1410256410000001</v>
      </c>
      <c r="I76" s="35">
        <v>30.294405579999999</v>
      </c>
      <c r="J76" s="43">
        <v>16.338891140000001</v>
      </c>
      <c r="K76" s="36">
        <v>-4.5910256409999999</v>
      </c>
      <c r="L76" s="35">
        <v>43.099676639999998</v>
      </c>
      <c r="M76" s="50">
        <v>8.1154986830000002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26.282051280000001</v>
      </c>
      <c r="F77" s="34">
        <v>20.262641420000001</v>
      </c>
      <c r="G77" s="44">
        <v>208.3611545</v>
      </c>
      <c r="H77" s="35">
        <v>-3.2820512819999998</v>
      </c>
      <c r="I77" s="35">
        <v>19.142269049999999</v>
      </c>
      <c r="J77" s="43">
        <v>21.615164750000002</v>
      </c>
      <c r="K77" s="36">
        <v>-6.2320512819999996</v>
      </c>
      <c r="L77" s="35">
        <v>27.193271360000001</v>
      </c>
      <c r="M77" s="50">
        <v>10.91163399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17.15384615</v>
      </c>
      <c r="F78" s="34">
        <v>15.4091255</v>
      </c>
      <c r="G78" s="44">
        <v>257.93126849999999</v>
      </c>
      <c r="H78" s="35">
        <v>-3.153846154</v>
      </c>
      <c r="I78" s="35">
        <v>21.485454099999998</v>
      </c>
      <c r="J78" s="43">
        <v>34.595026990000001</v>
      </c>
      <c r="K78" s="36">
        <v>-4.4538461539999998</v>
      </c>
      <c r="L78" s="35">
        <v>31.351063369999999</v>
      </c>
      <c r="M78" s="50">
        <v>38.623576499999999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16.025641029999999</v>
      </c>
      <c r="F79" s="34">
        <v>27.93911323</v>
      </c>
      <c r="G79" s="44">
        <v>216.26464369999999</v>
      </c>
      <c r="H79" s="35">
        <v>-2.825641026</v>
      </c>
      <c r="I79" s="35">
        <v>33.285750399999998</v>
      </c>
      <c r="J79" s="43">
        <v>11.215098579999999</v>
      </c>
      <c r="K79" s="36">
        <v>-4.1756410260000001</v>
      </c>
      <c r="L79" s="35">
        <v>45.774616160000001</v>
      </c>
      <c r="M79" s="50">
        <v>9.9530523439999996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30.179487179999999</v>
      </c>
      <c r="F80" s="34">
        <v>17.426401970000001</v>
      </c>
      <c r="G80" s="44">
        <v>180.33431110000001</v>
      </c>
      <c r="H80" s="35">
        <v>-3.8794871789999998</v>
      </c>
      <c r="I80" s="35">
        <v>16.641128949999999</v>
      </c>
      <c r="J80" s="43">
        <v>18.493516450000001</v>
      </c>
      <c r="K80" s="36">
        <v>-6.8794871789999998</v>
      </c>
      <c r="L80" s="35">
        <v>23.485382489999999</v>
      </c>
      <c r="M80" s="50">
        <v>-2.1276769230000001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14.79487179</v>
      </c>
      <c r="F81" s="34">
        <v>22.430407890000001</v>
      </c>
      <c r="G81" s="44">
        <v>238.88159870000001</v>
      </c>
      <c r="H81" s="35">
        <v>-2.3948717949999998</v>
      </c>
      <c r="I81" s="35">
        <v>28.956501500000002</v>
      </c>
      <c r="J81" s="43">
        <v>16.24010938</v>
      </c>
      <c r="K81" s="36">
        <v>-3.844871795</v>
      </c>
      <c r="L81" s="35">
        <v>39.308306039999998</v>
      </c>
      <c r="M81" s="50">
        <v>16.165831579999999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20.794871789999998</v>
      </c>
      <c r="F82" s="34">
        <v>15.841590200000001</v>
      </c>
      <c r="G82" s="44">
        <v>231.25012770000001</v>
      </c>
      <c r="H82" s="35">
        <v>-3.4448717950000001</v>
      </c>
      <c r="I82" s="35">
        <v>18.52094194</v>
      </c>
      <c r="J82" s="43">
        <v>30.0637066</v>
      </c>
      <c r="K82" s="36">
        <v>-5.1948717950000001</v>
      </c>
      <c r="L82" s="35">
        <v>26.32850286</v>
      </c>
      <c r="M82" s="50">
        <v>36.037358660000002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16.051282050000001</v>
      </c>
      <c r="F83" s="34">
        <v>22.301253930000001</v>
      </c>
      <c r="G83" s="44">
        <v>225.00589819999999</v>
      </c>
      <c r="H83" s="35">
        <v>-2.501282051</v>
      </c>
      <c r="I83" s="35">
        <v>26.935828359999999</v>
      </c>
      <c r="J83" s="43">
        <v>13.72266314</v>
      </c>
      <c r="K83" s="36">
        <v>-4.3012820510000003</v>
      </c>
      <c r="L83" s="35">
        <v>37.58446155</v>
      </c>
      <c r="M83" s="50">
        <v>16.319116789999999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17.46153846</v>
      </c>
      <c r="F84" s="34">
        <v>16.4787651</v>
      </c>
      <c r="G84" s="44">
        <v>243.9466381</v>
      </c>
      <c r="H84" s="35">
        <v>-2.961538462</v>
      </c>
      <c r="I84" s="35">
        <v>21.57846013</v>
      </c>
      <c r="J84" s="43">
        <v>31.906066129999999</v>
      </c>
      <c r="K84" s="36">
        <v>-4.7615384619999999</v>
      </c>
      <c r="L84" s="35">
        <v>31.942425929999999</v>
      </c>
      <c r="M84" s="50">
        <v>41.478169469999997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24.410256409999999</v>
      </c>
      <c r="F85" s="34">
        <v>21.618860640000001</v>
      </c>
      <c r="G85" s="44">
        <v>201.33445309999999</v>
      </c>
      <c r="H85" s="35">
        <v>-2.9602564099999999</v>
      </c>
      <c r="I85" s="35">
        <v>21.363084780000001</v>
      </c>
      <c r="J85" s="43">
        <v>17.964829510000001</v>
      </c>
      <c r="K85" s="36">
        <v>-6.1102564099999999</v>
      </c>
      <c r="L85" s="35">
        <v>30.546087350000001</v>
      </c>
      <c r="M85" s="50">
        <v>7.1268365249999999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20.820512820000001</v>
      </c>
      <c r="F86" s="34">
        <v>25.97530248</v>
      </c>
      <c r="G86" s="44">
        <v>193.10250429999999</v>
      </c>
      <c r="H86" s="35">
        <v>-2.4705128209999998</v>
      </c>
      <c r="I86" s="35">
        <v>27.863394769999999</v>
      </c>
      <c r="J86" s="43">
        <v>17.841451379999999</v>
      </c>
      <c r="K86" s="36">
        <v>-5.0205128209999996</v>
      </c>
      <c r="L86" s="35">
        <v>40.063565189999998</v>
      </c>
      <c r="M86" s="50">
        <v>10.05123736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19.974358970000001</v>
      </c>
      <c r="F87" s="34">
        <v>21.286273810000001</v>
      </c>
      <c r="G87" s="44">
        <v>213.22958840000001</v>
      </c>
      <c r="H87" s="35">
        <v>-2.924358974</v>
      </c>
      <c r="I87" s="35">
        <v>23.602517939999998</v>
      </c>
      <c r="J87" s="43">
        <v>18.31041608</v>
      </c>
      <c r="K87" s="36">
        <v>-5.1743589740000004</v>
      </c>
      <c r="L87" s="35">
        <v>34.320771360000002</v>
      </c>
      <c r="M87" s="50">
        <v>10.688752819999999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15.07692308</v>
      </c>
      <c r="F88" s="34">
        <v>21.149042569999999</v>
      </c>
      <c r="G88" s="44">
        <v>246.65260430000001</v>
      </c>
      <c r="H88" s="35">
        <v>-2.6769230770000001</v>
      </c>
      <c r="I88" s="35">
        <v>25.186257690000001</v>
      </c>
      <c r="J88" s="43">
        <v>16.684348870000001</v>
      </c>
      <c r="K88" s="36">
        <v>-3.7769230770000002</v>
      </c>
      <c r="L88" s="35">
        <v>36.631128920000002</v>
      </c>
      <c r="M88" s="50">
        <v>23.31388166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25.974358970000001</v>
      </c>
      <c r="F89" s="34">
        <v>24.412343539999998</v>
      </c>
      <c r="G89" s="44">
        <v>158.16980599999999</v>
      </c>
      <c r="H89" s="35">
        <v>-3.7243589739999998</v>
      </c>
      <c r="I89" s="35">
        <v>26.64793821</v>
      </c>
      <c r="J89" s="43">
        <v>5.3944068879999998</v>
      </c>
      <c r="K89" s="36">
        <v>-5.8243589739999999</v>
      </c>
      <c r="L89" s="35">
        <v>36.796007410000001</v>
      </c>
      <c r="M89" s="50">
        <v>0.1296998902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12.20512821</v>
      </c>
      <c r="F90" s="34">
        <v>19.719035999999999</v>
      </c>
      <c r="G90" s="44">
        <v>254.64051950000001</v>
      </c>
      <c r="H90" s="35">
        <v>-2.3051282049999999</v>
      </c>
      <c r="I90" s="35">
        <v>29.152322290000001</v>
      </c>
      <c r="J90" s="43">
        <v>14.93215387</v>
      </c>
      <c r="K90" s="36">
        <v>-3.8051282049999999</v>
      </c>
      <c r="L90" s="35">
        <v>40.498907090000003</v>
      </c>
      <c r="M90" s="50">
        <v>19.381232390000001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20.717948719999999</v>
      </c>
      <c r="F91" s="34">
        <v>35.111032829999999</v>
      </c>
      <c r="G91" s="44">
        <v>149.55116200000001</v>
      </c>
      <c r="H91" s="35">
        <v>-3.6679487179999999</v>
      </c>
      <c r="I91" s="35">
        <v>38.29330744</v>
      </c>
      <c r="J91" s="43">
        <v>1.2837917809999999</v>
      </c>
      <c r="K91" s="36">
        <v>-4.6679487179999999</v>
      </c>
      <c r="L91" s="35">
        <v>50.61244387</v>
      </c>
      <c r="M91" s="50">
        <v>2.092151673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15.15384615</v>
      </c>
      <c r="F92" s="34">
        <v>12.910739850000001</v>
      </c>
      <c r="G92" s="44">
        <v>283.75364289999999</v>
      </c>
      <c r="H92" s="35">
        <v>-2.8538461540000002</v>
      </c>
      <c r="I92" s="35">
        <v>21.20770688</v>
      </c>
      <c r="J92" s="43">
        <v>30.202602389999999</v>
      </c>
      <c r="K92" s="36">
        <v>-4.5038461539999997</v>
      </c>
      <c r="L92" s="35">
        <v>31.377528909999999</v>
      </c>
      <c r="M92" s="50">
        <v>34.893708320000002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26.282051280000001</v>
      </c>
      <c r="F93" s="34">
        <v>20.074331969999999</v>
      </c>
      <c r="G93" s="44">
        <v>180.9001092</v>
      </c>
      <c r="H93" s="35">
        <v>-3.3820512819999999</v>
      </c>
      <c r="I93" s="35">
        <v>20.258378109999999</v>
      </c>
      <c r="J93" s="43">
        <v>10.94640192</v>
      </c>
      <c r="K93" s="36">
        <v>-6.2320512819999996</v>
      </c>
      <c r="L93" s="35">
        <v>28.886706050000001</v>
      </c>
      <c r="M93" s="50">
        <v>1.932452415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29.23076923</v>
      </c>
      <c r="F94" s="34">
        <v>13.33110389</v>
      </c>
      <c r="G94" s="44">
        <v>155.08040600000001</v>
      </c>
      <c r="H94" s="35">
        <v>-3.6807692310000002</v>
      </c>
      <c r="I94" s="35">
        <v>16.466221910000002</v>
      </c>
      <c r="J94" s="43">
        <v>13.151986730000001</v>
      </c>
      <c r="K94" s="36">
        <v>-6.480769231</v>
      </c>
      <c r="L94" s="35">
        <v>22.60056058</v>
      </c>
      <c r="M94" s="50">
        <v>-1.7099835910000001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24.256410259999999</v>
      </c>
      <c r="F95" s="34">
        <v>20.766748669999998</v>
      </c>
      <c r="G95" s="44">
        <v>211.2850081</v>
      </c>
      <c r="H95" s="35">
        <v>-3.1064102560000002</v>
      </c>
      <c r="I95" s="35">
        <v>19.599544089999998</v>
      </c>
      <c r="J95" s="43">
        <v>23.88633295</v>
      </c>
      <c r="K95" s="36">
        <v>-5.656410256</v>
      </c>
      <c r="L95" s="35">
        <v>29.09637846</v>
      </c>
      <c r="M95" s="50">
        <v>21.504530859999999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15.30769231</v>
      </c>
      <c r="F96" s="34">
        <v>29.977902090000001</v>
      </c>
      <c r="G96" s="44">
        <v>213.84474650000001</v>
      </c>
      <c r="H96" s="35">
        <v>-2.557692308</v>
      </c>
      <c r="I96" s="35">
        <v>32.05422557</v>
      </c>
      <c r="J96" s="43">
        <v>15.470512080000001</v>
      </c>
      <c r="K96" s="36">
        <v>-3.8576923079999998</v>
      </c>
      <c r="L96" s="35">
        <v>45.588791020000002</v>
      </c>
      <c r="M96" s="50">
        <v>11.295993449999999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23.948717949999999</v>
      </c>
      <c r="F97" s="34">
        <v>32.966089689999997</v>
      </c>
      <c r="G97" s="44">
        <v>121.96678540000001</v>
      </c>
      <c r="H97" s="35">
        <v>-3.7987179489999998</v>
      </c>
      <c r="I97" s="35">
        <v>36.10309719</v>
      </c>
      <c r="J97" s="43">
        <v>1.2073206059999999</v>
      </c>
      <c r="K97" s="36">
        <v>-5.2487179490000004</v>
      </c>
      <c r="L97" s="35">
        <v>46.813525519999999</v>
      </c>
      <c r="M97" s="50">
        <v>-1.426356846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21.487179489999999</v>
      </c>
      <c r="F98" s="34">
        <v>32.935788330000001</v>
      </c>
      <c r="G98" s="44">
        <v>140.4956943</v>
      </c>
      <c r="H98" s="35">
        <v>-3.637179487</v>
      </c>
      <c r="I98" s="35">
        <v>37.362587189999999</v>
      </c>
      <c r="J98" s="43">
        <v>-1.854986303</v>
      </c>
      <c r="K98" s="36">
        <v>-4.7371794869999997</v>
      </c>
      <c r="L98" s="35">
        <v>48.808336660000002</v>
      </c>
      <c r="M98" s="50">
        <v>-0.49122662230000003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10.820512819999999</v>
      </c>
      <c r="F99" s="34">
        <v>25.018606479999999</v>
      </c>
      <c r="G99" s="44">
        <v>268.87280509999999</v>
      </c>
      <c r="H99" s="35">
        <v>-1.920512821</v>
      </c>
      <c r="I99" s="35">
        <v>34.534196850000001</v>
      </c>
      <c r="J99" s="43">
        <v>7.8582718119999999</v>
      </c>
      <c r="K99" s="36">
        <v>-2.670512821</v>
      </c>
      <c r="L99" s="35">
        <v>46.596295920000003</v>
      </c>
      <c r="M99" s="50">
        <v>11.54142766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28.948717949999999</v>
      </c>
      <c r="F100" s="34">
        <v>16.25021856</v>
      </c>
      <c r="G100" s="44">
        <v>164.87516539999999</v>
      </c>
      <c r="H100" s="35">
        <v>-3.2987179489999998</v>
      </c>
      <c r="I100" s="35">
        <v>18.08597576</v>
      </c>
      <c r="J100" s="43">
        <v>13.251068419999999</v>
      </c>
      <c r="K100" s="36">
        <v>-6.6487179489999999</v>
      </c>
      <c r="L100" s="35">
        <v>25.371428890000001</v>
      </c>
      <c r="M100" s="50">
        <v>-0.76843938339999995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22.897435900000001</v>
      </c>
      <c r="F101" s="34">
        <v>22.25847748</v>
      </c>
      <c r="G101" s="44">
        <v>178.58307840000001</v>
      </c>
      <c r="H101" s="35">
        <v>-2.7974358970000002</v>
      </c>
      <c r="I101" s="35">
        <v>23.351733889999998</v>
      </c>
      <c r="J101" s="43">
        <v>14.329036410000001</v>
      </c>
      <c r="K101" s="36">
        <v>-5.5474358969999997</v>
      </c>
      <c r="L101" s="35">
        <v>33.142166060000001</v>
      </c>
      <c r="M101" s="50">
        <v>5.790307511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15.8974359</v>
      </c>
      <c r="F102" s="34">
        <v>12.679436170000001</v>
      </c>
      <c r="G102" s="44">
        <v>275.63735639999999</v>
      </c>
      <c r="H102" s="35">
        <v>-2.847435897</v>
      </c>
      <c r="I102" s="35">
        <v>21.104288230000002</v>
      </c>
      <c r="J102" s="43">
        <v>30.956355720000001</v>
      </c>
      <c r="K102" s="36">
        <v>-4.5474358969999997</v>
      </c>
      <c r="L102" s="35">
        <v>31.187809219999998</v>
      </c>
      <c r="M102" s="50">
        <v>33.264081760000003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28.23076923</v>
      </c>
      <c r="F103" s="35">
        <v>18.152825579999998</v>
      </c>
      <c r="G103" s="18">
        <v>147.03452010000001</v>
      </c>
      <c r="H103" s="47">
        <v>-3.7807692309999998</v>
      </c>
      <c r="I103" s="48">
        <v>21.673309199999998</v>
      </c>
      <c r="J103" s="49">
        <v>10.20360537</v>
      </c>
      <c r="K103" s="47">
        <v>-5.9307692310000002</v>
      </c>
      <c r="L103" s="48">
        <v>29.83203456</v>
      </c>
      <c r="M103" s="51">
        <v>-2.127977413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19.102564099999999</v>
      </c>
      <c r="F104" s="46">
        <v>18.818525659999999</v>
      </c>
      <c r="G104" s="45">
        <v>235.33322459999999</v>
      </c>
      <c r="H104" s="47">
        <v>-3.402564103</v>
      </c>
      <c r="I104" s="48">
        <v>21.23096022</v>
      </c>
      <c r="J104" s="49">
        <v>34.069123930000003</v>
      </c>
      <c r="K104" s="47">
        <v>-4.8025641029999999</v>
      </c>
      <c r="L104" s="48">
        <v>31.59418758</v>
      </c>
      <c r="M104" s="51">
        <v>39.595844309999997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28.333333329999999</v>
      </c>
      <c r="F105" s="46">
        <v>20.977183369999999</v>
      </c>
      <c r="G105" s="45">
        <v>145.17924070000001</v>
      </c>
      <c r="H105" s="47">
        <v>-3.5833333330000001</v>
      </c>
      <c r="I105" s="48">
        <v>24.815205930000001</v>
      </c>
      <c r="J105" s="49">
        <v>5.4561860820000003</v>
      </c>
      <c r="K105" s="47">
        <v>-6.6333333330000004</v>
      </c>
      <c r="L105" s="48">
        <v>33.652476100000001</v>
      </c>
      <c r="M105" s="51">
        <v>-1.3813998670000001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12.641025640000001</v>
      </c>
      <c r="F106" s="46">
        <v>13.60231282</v>
      </c>
      <c r="G106" s="45">
        <v>331.15472390000002</v>
      </c>
      <c r="H106" s="47">
        <v>-2.941025641</v>
      </c>
      <c r="I106" s="48">
        <v>25.388255050000001</v>
      </c>
      <c r="J106" s="49">
        <v>23.72829853</v>
      </c>
      <c r="K106" s="47">
        <v>-3.7910256410000001</v>
      </c>
      <c r="L106" s="48">
        <v>36.281528119999997</v>
      </c>
      <c r="M106" s="51">
        <v>17.29841867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12.76923077</v>
      </c>
      <c r="F107" s="46">
        <v>12.253558569999999</v>
      </c>
      <c r="G107" s="45">
        <v>317.03922949999998</v>
      </c>
      <c r="H107" s="47">
        <v>-3.019230769</v>
      </c>
      <c r="I107" s="48">
        <v>23.959578860000001</v>
      </c>
      <c r="J107" s="49">
        <v>21.369635410000001</v>
      </c>
      <c r="K107" s="47">
        <v>-4.1192307689999996</v>
      </c>
      <c r="L107" s="48">
        <v>34.519450730000003</v>
      </c>
      <c r="M107" s="51">
        <v>20.918536870000001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</v>
      </c>
      <c r="F108" s="46">
        <v>11.11140329</v>
      </c>
      <c r="G108" s="45">
        <v>286.28292740000001</v>
      </c>
      <c r="H108" s="47">
        <v>-2.4</v>
      </c>
      <c r="I108" s="48">
        <v>20.219400480000001</v>
      </c>
      <c r="J108" s="49">
        <v>28.153412459999998</v>
      </c>
      <c r="K108" s="47">
        <v>-4.4000000000000004</v>
      </c>
      <c r="L108" s="48">
        <v>29.11758287</v>
      </c>
      <c r="M108" s="51">
        <v>36.541206799999998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pageSetup orientation="portrait" horizontalDpi="4294967293" verticalDpi="0" r:id="rId1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A81FFB6B-739C-44F9-B03D-13BF71D455B3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547E1454-92F0-4674-BD4F-06F3E3D97D42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0A7D4553-0414-4F98-B281-6E80777ADB87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B4F2970F-0014-4B1C-B14F-ABC2270689ED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ED76F796-1393-4D97-8C7E-1128EEA6B68F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7B2B8477-82BB-416B-8896-2E25CE10EDA7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8A4A3CA7-D60C-4223-9329-F058F07B4C27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07E1B72-5832-4BF1-934F-5F3B83A0FC0C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400B278A-3FB5-46CE-A50A-4FABF63998F5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18E03CF6-52AC-4910-B168-964C60345104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E0BBA7EE-EAEF-4496-A097-82EBC0131708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4DB9C09D-E4A1-41A8-938C-A5F52D18E479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Y1001"/>
  <sheetViews>
    <sheetView topLeftCell="E2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 t="s">
        <v>187</v>
      </c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22.872186269065963</v>
      </c>
      <c r="F3" s="34">
        <f t="shared" si="0"/>
        <v>28.363226440137964</v>
      </c>
      <c r="G3" s="53">
        <f t="shared" si="0"/>
        <v>190.15114715643509</v>
      </c>
      <c r="H3" s="34">
        <f t="shared" si="0"/>
        <v>-3.4491266392572162</v>
      </c>
      <c r="I3" s="34">
        <f t="shared" si="0"/>
        <v>19.158758619676334</v>
      </c>
      <c r="J3" s="52">
        <f t="shared" si="0"/>
        <v>9.9049453387129169</v>
      </c>
      <c r="K3" s="34">
        <f t="shared" si="0"/>
        <v>-4.7333600042572161</v>
      </c>
      <c r="L3" s="34">
        <f t="shared" si="0"/>
        <v>31.354162069693075</v>
      </c>
      <c r="M3" s="52">
        <f t="shared" si="0"/>
        <v>2.1908448381709338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13.56410256</v>
      </c>
      <c r="F4" s="34">
        <v>13.682624329999999</v>
      </c>
      <c r="G4" s="44">
        <v>336.54099129999997</v>
      </c>
      <c r="H4" s="35">
        <v>-2.364102564</v>
      </c>
      <c r="I4" s="35">
        <v>22.830437480000001</v>
      </c>
      <c r="J4" s="43">
        <v>-11.1818449</v>
      </c>
      <c r="K4" s="36">
        <v>-2.5641025640000001</v>
      </c>
      <c r="L4" s="35">
        <v>27.796635349999999</v>
      </c>
      <c r="M4" s="50">
        <v>1.8143100809999999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14.512820509999999</v>
      </c>
      <c r="F5" s="34">
        <v>13.813974379999999</v>
      </c>
      <c r="G5" s="44">
        <v>313.01709249999999</v>
      </c>
      <c r="H5" s="35">
        <v>-2.8128205130000001</v>
      </c>
      <c r="I5" s="35">
        <v>21.72732134</v>
      </c>
      <c r="J5" s="43">
        <v>-7.8522516659999999</v>
      </c>
      <c r="K5" s="36">
        <v>-2.5128205129999999</v>
      </c>
      <c r="L5" s="35">
        <v>26.495285129999999</v>
      </c>
      <c r="M5" s="50">
        <v>-4.968814117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16.358974360000001</v>
      </c>
      <c r="F6" s="34">
        <v>15.98776485</v>
      </c>
      <c r="G6" s="44">
        <v>273.81663959999997</v>
      </c>
      <c r="H6" s="35">
        <v>-2.4589743589999999</v>
      </c>
      <c r="I6" s="35">
        <v>18.317066659999998</v>
      </c>
      <c r="J6" s="43">
        <v>1.7825359080000001</v>
      </c>
      <c r="K6" s="36">
        <v>-2.7589743590000002</v>
      </c>
      <c r="L6" s="35">
        <v>25.12021159</v>
      </c>
      <c r="M6" s="50">
        <v>10.46375201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15.15384615</v>
      </c>
      <c r="F7" s="34">
        <v>46.125549220000003</v>
      </c>
      <c r="G7" s="44">
        <v>227.25479010000001</v>
      </c>
      <c r="H7" s="35">
        <v>-2.153846154</v>
      </c>
      <c r="I7" s="35">
        <v>28.857945440000002</v>
      </c>
      <c r="J7" s="43">
        <v>9.8030869549999995</v>
      </c>
      <c r="K7" s="36">
        <v>-2.3038461539999999</v>
      </c>
      <c r="L7" s="35">
        <v>40.706249139999997</v>
      </c>
      <c r="M7" s="50">
        <v>2.9142702310000002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19.38461538</v>
      </c>
      <c r="F8" s="34">
        <v>33.082845829999997</v>
      </c>
      <c r="G8" s="44">
        <v>206.05389299999999</v>
      </c>
      <c r="H8" s="35">
        <v>-3.2346153850000001</v>
      </c>
      <c r="I8" s="35">
        <v>20.501173730000001</v>
      </c>
      <c r="J8" s="43">
        <v>11.885593070000001</v>
      </c>
      <c r="K8" s="36">
        <v>-4.4846153849999997</v>
      </c>
      <c r="L8" s="35">
        <v>34.54543366</v>
      </c>
      <c r="M8" s="50">
        <v>-7.8786704799999996E-2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13.512820509999999</v>
      </c>
      <c r="F9" s="34">
        <v>14.45701599</v>
      </c>
      <c r="G9" s="44">
        <v>355.57056840000001</v>
      </c>
      <c r="H9" s="35">
        <v>-2.8128205130000001</v>
      </c>
      <c r="I9" s="35">
        <v>25.438282869999998</v>
      </c>
      <c r="J9" s="43">
        <v>-15.67450316</v>
      </c>
      <c r="K9" s="36">
        <v>-2.5628205130000001</v>
      </c>
      <c r="L9" s="35">
        <v>29.207907200000001</v>
      </c>
      <c r="M9" s="50">
        <v>6.5425544420000001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19.23076923</v>
      </c>
      <c r="F10" s="34">
        <v>16.066035930000002</v>
      </c>
      <c r="G10" s="44">
        <v>266.14136230000003</v>
      </c>
      <c r="H10" s="35">
        <v>-3.6307692309999999</v>
      </c>
      <c r="I10" s="35">
        <v>16.96330605</v>
      </c>
      <c r="J10" s="43">
        <v>8.3400776390000004</v>
      </c>
      <c r="K10" s="36">
        <v>-3.4307692310000002</v>
      </c>
      <c r="L10" s="35">
        <v>24.963092530000001</v>
      </c>
      <c r="M10" s="50">
        <v>10.289771719999999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14.15384615</v>
      </c>
      <c r="F11" s="34">
        <v>21.320391730000001</v>
      </c>
      <c r="G11" s="44">
        <v>276.97360379999998</v>
      </c>
      <c r="H11" s="35">
        <v>-2.153846154</v>
      </c>
      <c r="I11" s="35">
        <v>19.367215179999999</v>
      </c>
      <c r="J11" s="43">
        <v>5.068988761</v>
      </c>
      <c r="K11" s="36">
        <v>-2.2038461539999998</v>
      </c>
      <c r="L11" s="35">
        <v>28.551292249999999</v>
      </c>
      <c r="M11" s="50">
        <v>1.6867075279999999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16.23076923</v>
      </c>
      <c r="F12" s="34">
        <v>17.760657040000002</v>
      </c>
      <c r="G12" s="44">
        <v>270.38923510000001</v>
      </c>
      <c r="H12" s="35">
        <v>-2.9307692310000002</v>
      </c>
      <c r="I12" s="35">
        <v>17.441301899999999</v>
      </c>
      <c r="J12" s="43">
        <v>12.783096179999999</v>
      </c>
      <c r="K12" s="36">
        <v>-3.2807692309999998</v>
      </c>
      <c r="L12" s="35">
        <v>25.375311830000001</v>
      </c>
      <c r="M12" s="50">
        <v>-1.0423171600000001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12.69230769</v>
      </c>
      <c r="F13" s="34">
        <v>20.888922279999999</v>
      </c>
      <c r="G13" s="44">
        <v>333.7350265</v>
      </c>
      <c r="H13" s="35">
        <v>-2.0923076919999999</v>
      </c>
      <c r="I13" s="35">
        <v>26.37689203</v>
      </c>
      <c r="J13" s="43">
        <v>-8.7475374160000001</v>
      </c>
      <c r="K13" s="36">
        <v>-1.7923076920000001</v>
      </c>
      <c r="L13" s="35">
        <v>33.309026369999998</v>
      </c>
      <c r="M13" s="50">
        <v>0.61539857580000001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11.66666667</v>
      </c>
      <c r="F14" s="34">
        <v>13.54158803</v>
      </c>
      <c r="G14" s="44">
        <v>375.49977519999999</v>
      </c>
      <c r="H14" s="35">
        <v>-2.1166666670000001</v>
      </c>
      <c r="I14" s="35">
        <v>25.586734580000002</v>
      </c>
      <c r="J14" s="43">
        <v>-22.056532480000001</v>
      </c>
      <c r="K14" s="36">
        <v>-1.4166666670000001</v>
      </c>
      <c r="L14" s="35">
        <v>30.47977161</v>
      </c>
      <c r="M14" s="50">
        <v>-7.2742847690000003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32.051282049999998</v>
      </c>
      <c r="F15" s="34">
        <v>18.672437859999999</v>
      </c>
      <c r="G15" s="44">
        <v>144.04732290000001</v>
      </c>
      <c r="H15" s="35">
        <v>-4.7512820509999996</v>
      </c>
      <c r="I15" s="35">
        <v>14.644486519999999</v>
      </c>
      <c r="J15" s="43">
        <v>6.4013859709999998</v>
      </c>
      <c r="K15" s="36">
        <v>-6.0012820509999996</v>
      </c>
      <c r="L15" s="35">
        <v>23.931561370000001</v>
      </c>
      <c r="M15" s="50">
        <v>9.1675252310000008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20.666666670000001</v>
      </c>
      <c r="F16" s="34">
        <v>43.53722157</v>
      </c>
      <c r="G16" s="44">
        <v>168.45933410000001</v>
      </c>
      <c r="H16" s="35">
        <v>-2.8166666669999998</v>
      </c>
      <c r="I16" s="35">
        <v>25.920683820000001</v>
      </c>
      <c r="J16" s="43">
        <v>20.672462769999999</v>
      </c>
      <c r="K16" s="36">
        <v>-4.3666666669999996</v>
      </c>
      <c r="L16" s="35">
        <v>38.094097580000003</v>
      </c>
      <c r="M16" s="50">
        <v>3.8400922160000003E-2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17.794871789999998</v>
      </c>
      <c r="F17" s="34">
        <v>24.095553519999999</v>
      </c>
      <c r="G17" s="44">
        <v>239.2744175</v>
      </c>
      <c r="H17" s="35">
        <v>-3.344871795</v>
      </c>
      <c r="I17" s="35">
        <v>18.226184440000001</v>
      </c>
      <c r="J17" s="43">
        <v>0.35189118940000003</v>
      </c>
      <c r="K17" s="36">
        <v>-4.0448717949999997</v>
      </c>
      <c r="L17" s="35">
        <v>28.05054385</v>
      </c>
      <c r="M17" s="50">
        <v>0.59521358329999996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19.69230769</v>
      </c>
      <c r="F18" s="34">
        <v>20.842195319999998</v>
      </c>
      <c r="G18" s="44">
        <v>227.5324584</v>
      </c>
      <c r="H18" s="35">
        <v>-3.5923076919999999</v>
      </c>
      <c r="I18" s="35">
        <v>15.52743531</v>
      </c>
      <c r="J18" s="43">
        <v>2.818533468</v>
      </c>
      <c r="K18" s="36">
        <v>-4.5923076920000003</v>
      </c>
      <c r="L18" s="35">
        <v>26.027149009999999</v>
      </c>
      <c r="M18" s="50">
        <v>2.0473626220000001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15.641025640000001</v>
      </c>
      <c r="F19" s="34">
        <v>11.76953355</v>
      </c>
      <c r="G19" s="44">
        <v>302.76946379999998</v>
      </c>
      <c r="H19" s="35">
        <v>-3.0910256409999999</v>
      </c>
      <c r="I19" s="35">
        <v>16.780251969999998</v>
      </c>
      <c r="J19" s="43">
        <v>-0.74729356459999996</v>
      </c>
      <c r="K19" s="36">
        <v>-2.441025641</v>
      </c>
      <c r="L19" s="35">
        <v>23.091896519999999</v>
      </c>
      <c r="M19" s="50">
        <v>-3.675777772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16.84615385</v>
      </c>
      <c r="F20" s="34">
        <v>47.59091548</v>
      </c>
      <c r="G20" s="44">
        <v>186.82100439999999</v>
      </c>
      <c r="H20" s="35">
        <v>-2.2461538459999999</v>
      </c>
      <c r="I20" s="35">
        <v>28.87190571</v>
      </c>
      <c r="J20" s="43">
        <v>20.75261403</v>
      </c>
      <c r="K20" s="36">
        <v>-3.0461538460000002</v>
      </c>
      <c r="L20" s="35">
        <v>40.218728830000003</v>
      </c>
      <c r="M20" s="50">
        <v>-0.92901683909999999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12.15384615</v>
      </c>
      <c r="F21" s="34">
        <v>28.134114579999999</v>
      </c>
      <c r="G21" s="44">
        <v>299.71213440000002</v>
      </c>
      <c r="H21" s="35">
        <v>-1.353846154</v>
      </c>
      <c r="I21" s="35">
        <v>24.3963328</v>
      </c>
      <c r="J21" s="43">
        <v>2.5725648410000002</v>
      </c>
      <c r="K21" s="36">
        <v>-1.653846154</v>
      </c>
      <c r="L21" s="35">
        <v>34.319708599999998</v>
      </c>
      <c r="M21" s="50">
        <v>-0.66689298509999995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12.20512821</v>
      </c>
      <c r="F22" s="34">
        <v>13.390349069999999</v>
      </c>
      <c r="G22" s="44">
        <v>367.45439379999999</v>
      </c>
      <c r="H22" s="35">
        <v>-2.405128205</v>
      </c>
      <c r="I22" s="35">
        <v>25.383595979999999</v>
      </c>
      <c r="J22" s="43">
        <v>-21.216082109999999</v>
      </c>
      <c r="K22" s="36">
        <v>-1.655128205</v>
      </c>
      <c r="L22" s="35">
        <v>29.864752039999999</v>
      </c>
      <c r="M22" s="50">
        <v>0.46607779100000002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32.205128209999998</v>
      </c>
      <c r="F23" s="34">
        <v>22.961198509999999</v>
      </c>
      <c r="G23" s="44">
        <v>169.97212809999999</v>
      </c>
      <c r="H23" s="35">
        <v>-5.0051282050000001</v>
      </c>
      <c r="I23" s="35">
        <v>15.986011039999999</v>
      </c>
      <c r="J23" s="43">
        <v>4.2697369030000001</v>
      </c>
      <c r="K23" s="36">
        <v>-6.0551282049999999</v>
      </c>
      <c r="L23" s="35">
        <v>27.39782658</v>
      </c>
      <c r="M23" s="50">
        <v>11.452783699999999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16.69230769</v>
      </c>
      <c r="F24" s="34">
        <v>24.431262190000002</v>
      </c>
      <c r="G24" s="44">
        <v>256.85908569999998</v>
      </c>
      <c r="H24" s="35">
        <v>-3.3423076919999999</v>
      </c>
      <c r="I24" s="35">
        <v>18.136752909999998</v>
      </c>
      <c r="J24" s="43">
        <v>7.8589991069999998</v>
      </c>
      <c r="K24" s="36">
        <v>-3.8423076919999999</v>
      </c>
      <c r="L24" s="35">
        <v>28.480542199999999</v>
      </c>
      <c r="M24" s="50">
        <v>3.8220783919999999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17.84615385</v>
      </c>
      <c r="F25" s="34">
        <v>14.23119966</v>
      </c>
      <c r="G25" s="44">
        <v>273.9359086</v>
      </c>
      <c r="H25" s="35">
        <v>-3.2461538459999999</v>
      </c>
      <c r="I25" s="35">
        <v>17.316147990000001</v>
      </c>
      <c r="J25" s="43">
        <v>0.58077930950000001</v>
      </c>
      <c r="K25" s="36">
        <v>-2.7461538459999999</v>
      </c>
      <c r="L25" s="35">
        <v>23.793786520000001</v>
      </c>
      <c r="M25" s="50">
        <v>10.53889629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14.76923077</v>
      </c>
      <c r="F26" s="34">
        <v>13.323042940000001</v>
      </c>
      <c r="G26" s="44">
        <v>298.66074659999998</v>
      </c>
      <c r="H26" s="35">
        <v>-2.519230769</v>
      </c>
      <c r="I26" s="35">
        <v>18.09121764</v>
      </c>
      <c r="J26" s="43">
        <v>-1.326709527</v>
      </c>
      <c r="K26" s="36">
        <v>-2.8692307690000001</v>
      </c>
      <c r="L26" s="35">
        <v>23.436368300000002</v>
      </c>
      <c r="M26" s="50">
        <v>4.9041573869999997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20.435897440000002</v>
      </c>
      <c r="F27" s="34">
        <v>34.523620360000002</v>
      </c>
      <c r="G27" s="44">
        <v>189.7690388</v>
      </c>
      <c r="H27" s="35">
        <v>-3.385897436</v>
      </c>
      <c r="I27" s="35">
        <v>22.51251989</v>
      </c>
      <c r="J27" s="43">
        <v>20.124251770000001</v>
      </c>
      <c r="K27" s="36">
        <v>-4.5358974359999999</v>
      </c>
      <c r="L27" s="35">
        <v>34.973102429999997</v>
      </c>
      <c r="M27" s="50">
        <v>-2.6093489810000001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14.051282049999999</v>
      </c>
      <c r="F28" s="34">
        <v>17.549611850000002</v>
      </c>
      <c r="G28" s="44">
        <v>323.0359775</v>
      </c>
      <c r="H28" s="35">
        <v>-2.501282051</v>
      </c>
      <c r="I28" s="35">
        <v>22.189790349999999</v>
      </c>
      <c r="J28" s="43">
        <v>-8.9472900929999994</v>
      </c>
      <c r="K28" s="36">
        <v>-1.9012820509999999</v>
      </c>
      <c r="L28" s="35">
        <v>29.23791361</v>
      </c>
      <c r="M28" s="50">
        <v>0.94148364819999997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23.69230769</v>
      </c>
      <c r="F29" s="34">
        <v>26.747352360000001</v>
      </c>
      <c r="G29" s="44">
        <v>183.83682580000001</v>
      </c>
      <c r="H29" s="35">
        <v>-3.6423076920000002</v>
      </c>
      <c r="I29" s="35">
        <v>18.210379750000001</v>
      </c>
      <c r="J29" s="43">
        <v>7.0873797749999996</v>
      </c>
      <c r="K29" s="36">
        <v>-4.9923076919999998</v>
      </c>
      <c r="L29" s="35">
        <v>30.89957729</v>
      </c>
      <c r="M29" s="50">
        <v>-3.333809316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19.743589740000001</v>
      </c>
      <c r="F30" s="34">
        <v>27.245552799999999</v>
      </c>
      <c r="G30" s="44">
        <v>224.24533389999999</v>
      </c>
      <c r="H30" s="35">
        <v>-3.2935897440000002</v>
      </c>
      <c r="I30" s="35">
        <v>18.59963248</v>
      </c>
      <c r="J30" s="43">
        <v>8.0870454249999995</v>
      </c>
      <c r="K30" s="36">
        <v>-4.2435897440000003</v>
      </c>
      <c r="L30" s="35">
        <v>31.941525009999999</v>
      </c>
      <c r="M30" s="50">
        <v>-2.177113259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25.794871789999998</v>
      </c>
      <c r="F31" s="34">
        <v>32.787304849999998</v>
      </c>
      <c r="G31" s="44">
        <v>142.60680170000001</v>
      </c>
      <c r="H31" s="35">
        <v>-3.344871795</v>
      </c>
      <c r="I31" s="35">
        <v>20.178124069999999</v>
      </c>
      <c r="J31" s="43">
        <v>17.859408160000001</v>
      </c>
      <c r="K31" s="36">
        <v>-5.6448717950000002</v>
      </c>
      <c r="L31" s="35">
        <v>34.035702540000003</v>
      </c>
      <c r="M31" s="50">
        <v>5.0562264600000004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21.53846154</v>
      </c>
      <c r="F32" s="34">
        <v>33.150744359999997</v>
      </c>
      <c r="G32" s="44">
        <v>164.16746359999999</v>
      </c>
      <c r="H32" s="35">
        <v>-3.4384615379999999</v>
      </c>
      <c r="I32" s="35">
        <v>22.08161295</v>
      </c>
      <c r="J32" s="43">
        <v>21.790204020000001</v>
      </c>
      <c r="K32" s="36">
        <v>-4.788461538</v>
      </c>
      <c r="L32" s="35">
        <v>34.344640140000003</v>
      </c>
      <c r="M32" s="50">
        <v>-5.7161358320000001E-2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14.743589740000001</v>
      </c>
      <c r="F33" s="34">
        <v>14.310461</v>
      </c>
      <c r="G33" s="44">
        <v>311.1216713</v>
      </c>
      <c r="H33" s="35">
        <v>-2.7435897439999999</v>
      </c>
      <c r="I33" s="35">
        <v>20.40930848</v>
      </c>
      <c r="J33" s="43">
        <v>-4.936025313</v>
      </c>
      <c r="K33" s="36">
        <v>-2.7935897440000002</v>
      </c>
      <c r="L33" s="35">
        <v>25.22594037</v>
      </c>
      <c r="M33" s="50">
        <v>-1.84901797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17.128205130000001</v>
      </c>
      <c r="F34" s="34">
        <v>19.178673620000001</v>
      </c>
      <c r="G34" s="44">
        <v>262.82348059999998</v>
      </c>
      <c r="H34" s="35">
        <v>-3.1282051279999998</v>
      </c>
      <c r="I34" s="35">
        <v>16.276402600000001</v>
      </c>
      <c r="J34" s="43">
        <v>10.37266859</v>
      </c>
      <c r="K34" s="36">
        <v>-3.7282051279999999</v>
      </c>
      <c r="L34" s="35">
        <v>25.250108560000001</v>
      </c>
      <c r="M34" s="50">
        <v>4.1400705779999996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27.38461538</v>
      </c>
      <c r="F35" s="34">
        <v>25.15941918</v>
      </c>
      <c r="G35" s="44">
        <v>161.52861250000001</v>
      </c>
      <c r="H35" s="35">
        <v>-4.2346153849999997</v>
      </c>
      <c r="I35" s="35">
        <v>17.033295890000002</v>
      </c>
      <c r="J35" s="43">
        <v>14.342771219999999</v>
      </c>
      <c r="K35" s="36">
        <v>-6.5346153850000004</v>
      </c>
      <c r="L35" s="35">
        <v>30.06824319</v>
      </c>
      <c r="M35" s="50">
        <v>1.045699836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27.794871789999998</v>
      </c>
      <c r="F36" s="34">
        <v>24.400662539999999</v>
      </c>
      <c r="G36" s="44">
        <v>179.05156719999999</v>
      </c>
      <c r="H36" s="35">
        <v>-4.2948717949999997</v>
      </c>
      <c r="I36" s="35">
        <v>16.810079829999999</v>
      </c>
      <c r="J36" s="43">
        <v>12.55112233</v>
      </c>
      <c r="K36" s="36">
        <v>-6.1448717950000002</v>
      </c>
      <c r="L36" s="35">
        <v>28.560717650000001</v>
      </c>
      <c r="M36" s="50">
        <v>2.474649951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25.358974360000001</v>
      </c>
      <c r="F37" s="34">
        <v>43.567954280000002</v>
      </c>
      <c r="G37" s="44">
        <v>114.3245864</v>
      </c>
      <c r="H37" s="35">
        <v>-2.558974359</v>
      </c>
      <c r="I37" s="35">
        <v>22.359423320000001</v>
      </c>
      <c r="J37" s="43">
        <v>12.092661700000001</v>
      </c>
      <c r="K37" s="36">
        <v>-5.3089743589999996</v>
      </c>
      <c r="L37" s="35">
        <v>38.210093749999999</v>
      </c>
      <c r="M37" s="50">
        <v>7.7758590720000003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24.23076923</v>
      </c>
      <c r="F38" s="34">
        <v>33.7538147</v>
      </c>
      <c r="G38" s="44">
        <v>151.8192784</v>
      </c>
      <c r="H38" s="35">
        <v>-3.3307692310000001</v>
      </c>
      <c r="I38" s="35">
        <v>21.376829619999999</v>
      </c>
      <c r="J38" s="43">
        <v>21.870597329999999</v>
      </c>
      <c r="K38" s="36">
        <v>-5.230769231</v>
      </c>
      <c r="L38" s="35">
        <v>34.543108940000003</v>
      </c>
      <c r="M38" s="50">
        <v>6.0193411699999997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31.871794869999999</v>
      </c>
      <c r="F39" s="34">
        <v>24.53733107</v>
      </c>
      <c r="G39" s="44">
        <v>116.9171139</v>
      </c>
      <c r="H39" s="35">
        <v>-4.3217948719999999</v>
      </c>
      <c r="I39" s="35">
        <v>16.016125429999999</v>
      </c>
      <c r="J39" s="43">
        <v>7.102038555</v>
      </c>
      <c r="K39" s="36">
        <v>-6.4717948720000003</v>
      </c>
      <c r="L39" s="35">
        <v>29.316010510000002</v>
      </c>
      <c r="M39" s="50">
        <v>5.8316148820000002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14.84615385</v>
      </c>
      <c r="F40" s="34">
        <v>15.9155224</v>
      </c>
      <c r="G40" s="44">
        <v>294.54914259999998</v>
      </c>
      <c r="H40" s="35">
        <v>-2.7461538459999999</v>
      </c>
      <c r="I40" s="35">
        <v>19.525867349999999</v>
      </c>
      <c r="J40" s="43">
        <v>1.8528941029999999</v>
      </c>
      <c r="K40" s="36">
        <v>-2.346153846</v>
      </c>
      <c r="L40" s="35">
        <v>27.001010969999999</v>
      </c>
      <c r="M40" s="50">
        <v>3.6869704149999998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29.820512820000001</v>
      </c>
      <c r="F41" s="34">
        <v>34.181825150000002</v>
      </c>
      <c r="G41" s="44">
        <v>110.45560330000001</v>
      </c>
      <c r="H41" s="35">
        <v>-4.2705128209999996</v>
      </c>
      <c r="I41" s="35">
        <v>18.937801369999999</v>
      </c>
      <c r="J41" s="43">
        <v>8.6464578159999999</v>
      </c>
      <c r="K41" s="36">
        <v>-5.920512821</v>
      </c>
      <c r="L41" s="35">
        <v>34.910830130000001</v>
      </c>
      <c r="M41" s="50">
        <v>5.1586872420000001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12.8974359</v>
      </c>
      <c r="F42" s="34">
        <v>40.485867329999998</v>
      </c>
      <c r="G42" s="44">
        <v>256.36972479999997</v>
      </c>
      <c r="H42" s="35">
        <v>-1.2474358969999999</v>
      </c>
      <c r="I42" s="35">
        <v>25.565793490000001</v>
      </c>
      <c r="J42" s="43">
        <v>4.121700583</v>
      </c>
      <c r="K42" s="36">
        <v>-2.0474358970000002</v>
      </c>
      <c r="L42" s="35">
        <v>38.145729899999999</v>
      </c>
      <c r="M42" s="50">
        <v>-0.106970891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14.743589740000001</v>
      </c>
      <c r="F43" s="34">
        <v>23.29143612</v>
      </c>
      <c r="G43" s="44">
        <v>255.91746309999999</v>
      </c>
      <c r="H43" s="35">
        <v>-2.093589744</v>
      </c>
      <c r="I43" s="35">
        <v>18.239636399999998</v>
      </c>
      <c r="J43" s="43">
        <v>10.73772138</v>
      </c>
      <c r="K43" s="36">
        <v>-2.7435897439999999</v>
      </c>
      <c r="L43" s="35">
        <v>28.772598819999999</v>
      </c>
      <c r="M43" s="50">
        <v>-3.5545677520000001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23.871794869999999</v>
      </c>
      <c r="F44" s="34">
        <v>37.281786599999997</v>
      </c>
      <c r="G44" s="44">
        <v>132.34703139999999</v>
      </c>
      <c r="H44" s="35">
        <v>-2.9717948719999998</v>
      </c>
      <c r="I44" s="35">
        <v>21.969137320000002</v>
      </c>
      <c r="J44" s="43">
        <v>16.955165059999999</v>
      </c>
      <c r="K44" s="36">
        <v>-5.2217948720000003</v>
      </c>
      <c r="L44" s="35">
        <v>35.936121589999999</v>
      </c>
      <c r="M44" s="50">
        <v>7.4215227949999996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22.666666670000001</v>
      </c>
      <c r="F45" s="34">
        <v>35.587876639999998</v>
      </c>
      <c r="G45" s="44">
        <v>164.5912572</v>
      </c>
      <c r="H45" s="35">
        <v>-3.516666667</v>
      </c>
      <c r="I45" s="35">
        <v>22.6787049</v>
      </c>
      <c r="J45" s="43">
        <v>19.7621666</v>
      </c>
      <c r="K45" s="36">
        <v>-4.9166666670000003</v>
      </c>
      <c r="L45" s="35">
        <v>35.775999990000003</v>
      </c>
      <c r="M45" s="50">
        <v>1.374174827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17.512820510000001</v>
      </c>
      <c r="F46" s="34">
        <v>16.74108975</v>
      </c>
      <c r="G46" s="44">
        <v>276.41495800000001</v>
      </c>
      <c r="H46" s="35">
        <v>-3.0628205130000001</v>
      </c>
      <c r="I46" s="35">
        <v>17.888615869999999</v>
      </c>
      <c r="J46" s="43">
        <v>5.0074836889999998</v>
      </c>
      <c r="K46" s="36">
        <v>-2.9128205129999998</v>
      </c>
      <c r="L46" s="35">
        <v>25.6630553</v>
      </c>
      <c r="M46" s="50">
        <v>11.042546420000001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15.8974359</v>
      </c>
      <c r="F47" s="34">
        <v>15.07424829</v>
      </c>
      <c r="G47" s="44">
        <v>287.62288890000002</v>
      </c>
      <c r="H47" s="35">
        <v>-2.597435897</v>
      </c>
      <c r="I47" s="35">
        <v>17.707699130000002</v>
      </c>
      <c r="J47" s="43">
        <v>2.2826537139999998</v>
      </c>
      <c r="K47" s="36">
        <v>-2.847435897</v>
      </c>
      <c r="L47" s="35">
        <v>24.358191229999999</v>
      </c>
      <c r="M47" s="50">
        <v>7.0467828240000001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24.487179489999999</v>
      </c>
      <c r="F48" s="34">
        <v>18.76335413</v>
      </c>
      <c r="G48" s="44">
        <v>218.04406370000001</v>
      </c>
      <c r="H48" s="35">
        <v>-4.0871794870000002</v>
      </c>
      <c r="I48" s="35">
        <v>13.69211672</v>
      </c>
      <c r="J48" s="43">
        <v>3.9546655890000002</v>
      </c>
      <c r="K48" s="36">
        <v>-5.2871794870000004</v>
      </c>
      <c r="L48" s="35">
        <v>24.072683699999999</v>
      </c>
      <c r="M48" s="50">
        <v>-3.2533348869999998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14.33333333</v>
      </c>
      <c r="F49" s="34">
        <v>11.977861450000001</v>
      </c>
      <c r="G49" s="44">
        <v>309.3445787</v>
      </c>
      <c r="H49" s="35">
        <v>-2.733333333</v>
      </c>
      <c r="I49" s="35">
        <v>18.201150460000001</v>
      </c>
      <c r="J49" s="43">
        <v>-3.4505833300000002</v>
      </c>
      <c r="K49" s="36">
        <v>-3.1333333329999999</v>
      </c>
      <c r="L49" s="35">
        <v>22.79540076</v>
      </c>
      <c r="M49" s="50">
        <v>3.1070043329999999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28.23076923</v>
      </c>
      <c r="F50" s="34">
        <v>33.94536102</v>
      </c>
      <c r="G50" s="44">
        <v>124.2402403</v>
      </c>
      <c r="H50" s="35">
        <v>-3.980769231</v>
      </c>
      <c r="I50" s="35">
        <v>19.76413939</v>
      </c>
      <c r="J50" s="43">
        <v>11.360721939999999</v>
      </c>
      <c r="K50" s="36">
        <v>-5.7807692309999998</v>
      </c>
      <c r="L50" s="35">
        <v>34.691756660000003</v>
      </c>
      <c r="M50" s="50">
        <v>5.6971242289999999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14.56410256</v>
      </c>
      <c r="F51" s="34">
        <v>34.117102549999998</v>
      </c>
      <c r="G51" s="44">
        <v>246.02320109999999</v>
      </c>
      <c r="H51" s="35">
        <v>-2.1641025639999998</v>
      </c>
      <c r="I51" s="35">
        <v>23.145808290000002</v>
      </c>
      <c r="J51" s="43">
        <v>5.6822113009999997</v>
      </c>
      <c r="K51" s="36">
        <v>-2.5141025639999999</v>
      </c>
      <c r="L51" s="35">
        <v>35.975887280000002</v>
      </c>
      <c r="M51" s="50">
        <v>-2.6645492630000001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19.46153846</v>
      </c>
      <c r="F52" s="34">
        <v>31.78093866</v>
      </c>
      <c r="G52" s="44">
        <v>183.60381140000001</v>
      </c>
      <c r="H52" s="35">
        <v>-3.2615384619999999</v>
      </c>
      <c r="I52" s="35">
        <v>22.290183030000001</v>
      </c>
      <c r="J52" s="43">
        <v>21.071448660000001</v>
      </c>
      <c r="K52" s="36">
        <v>-4.211538462</v>
      </c>
      <c r="L52" s="35">
        <v>34.396639690000001</v>
      </c>
      <c r="M52" s="50">
        <v>-2.3386011500000001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12.69230769</v>
      </c>
      <c r="F53" s="34">
        <v>13.87886634</v>
      </c>
      <c r="G53" s="44">
        <v>369.87890049999999</v>
      </c>
      <c r="H53" s="35">
        <v>-2.3423076919999999</v>
      </c>
      <c r="I53" s="35">
        <v>24.532108449999999</v>
      </c>
      <c r="J53" s="43">
        <v>-23.06234431</v>
      </c>
      <c r="K53" s="36">
        <v>-1.492307692</v>
      </c>
      <c r="L53" s="35">
        <v>29.9060986</v>
      </c>
      <c r="M53" s="50">
        <v>-7.1992666630000004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26.820512820000001</v>
      </c>
      <c r="F54" s="34">
        <v>30.817559459999998</v>
      </c>
      <c r="G54" s="44">
        <v>151.24673920000001</v>
      </c>
      <c r="H54" s="35">
        <v>-3.8705128210000002</v>
      </c>
      <c r="I54" s="35">
        <v>19.502678750000001</v>
      </c>
      <c r="J54" s="43">
        <v>16.569951069999998</v>
      </c>
      <c r="K54" s="36">
        <v>-6.0705128210000003</v>
      </c>
      <c r="L54" s="35">
        <v>33.664823499999997</v>
      </c>
      <c r="M54" s="50">
        <v>2.0343757980000001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15.025641029999999</v>
      </c>
      <c r="F55" s="34">
        <v>14.31210454</v>
      </c>
      <c r="G55" s="44">
        <v>291.48994640000001</v>
      </c>
      <c r="H55" s="35">
        <v>-2.7756410260000002</v>
      </c>
      <c r="I55" s="35">
        <v>18.77782504</v>
      </c>
      <c r="J55" s="43">
        <v>-0.97224066789999997</v>
      </c>
      <c r="K55" s="36">
        <v>-2.5256410260000002</v>
      </c>
      <c r="L55" s="35">
        <v>24.629441320000002</v>
      </c>
      <c r="M55" s="50">
        <v>6.2434203210000003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21.07692308</v>
      </c>
      <c r="F56" s="34">
        <v>28.759357260000002</v>
      </c>
      <c r="G56" s="44">
        <v>219.17747969999999</v>
      </c>
      <c r="H56" s="35">
        <v>-3.7269230769999999</v>
      </c>
      <c r="I56" s="35">
        <v>19.014154340000001</v>
      </c>
      <c r="J56" s="43">
        <v>9.683689803</v>
      </c>
      <c r="K56" s="36">
        <v>-4.7769230770000002</v>
      </c>
      <c r="L56" s="35">
        <v>32.090081699999999</v>
      </c>
      <c r="M56" s="50">
        <v>-0.3945402241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14.948717950000001</v>
      </c>
      <c r="F57" s="34">
        <v>13.07298611</v>
      </c>
      <c r="G57" s="44">
        <v>334.02044540000003</v>
      </c>
      <c r="H57" s="35">
        <v>-3.248717949</v>
      </c>
      <c r="I57" s="35">
        <v>22.739419089999998</v>
      </c>
      <c r="J57" s="43">
        <v>-11.698385269999999</v>
      </c>
      <c r="K57" s="36">
        <v>-2.6487179489999999</v>
      </c>
      <c r="L57" s="35">
        <v>26.521370900000001</v>
      </c>
      <c r="M57" s="50">
        <v>-0.60081874580000005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29.641025639999999</v>
      </c>
      <c r="F58" s="34">
        <v>26.223784760000001</v>
      </c>
      <c r="G58" s="44">
        <v>137.2399825</v>
      </c>
      <c r="H58" s="35">
        <v>-4.4410256410000004</v>
      </c>
      <c r="I58" s="35">
        <v>17.468401400000001</v>
      </c>
      <c r="J58" s="43">
        <v>9.2225865500000008</v>
      </c>
      <c r="K58" s="36">
        <v>-6.4910256410000002</v>
      </c>
      <c r="L58" s="35">
        <v>31.225403660000001</v>
      </c>
      <c r="M58" s="50">
        <v>1.6163223229999999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15.974358970000001</v>
      </c>
      <c r="F59" s="34">
        <v>13.196497989999999</v>
      </c>
      <c r="G59" s="44">
        <v>283.9337251</v>
      </c>
      <c r="H59" s="35">
        <v>-2.9743589739999998</v>
      </c>
      <c r="I59" s="35">
        <v>15.60945027</v>
      </c>
      <c r="J59" s="43">
        <v>6.6354042309999999</v>
      </c>
      <c r="K59" s="36">
        <v>-2.8243589739999999</v>
      </c>
      <c r="L59" s="35">
        <v>22.675413540000001</v>
      </c>
      <c r="M59" s="50">
        <v>1.4850430560000001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16.410256409999999</v>
      </c>
      <c r="F60" s="34">
        <v>19.042874560000001</v>
      </c>
      <c r="G60" s="44">
        <v>264.8871858</v>
      </c>
      <c r="H60" s="35">
        <v>-3.1602564100000001</v>
      </c>
      <c r="I60" s="35">
        <v>16.069721860000001</v>
      </c>
      <c r="J60" s="43">
        <v>14.75735238</v>
      </c>
      <c r="K60" s="36">
        <v>-3.4602564099999999</v>
      </c>
      <c r="L60" s="35">
        <v>25.824185530000001</v>
      </c>
      <c r="M60" s="50">
        <v>1.948859407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21.794871789999998</v>
      </c>
      <c r="F61" s="34">
        <v>15.518231220000001</v>
      </c>
      <c r="G61" s="44">
        <v>246.03625980000001</v>
      </c>
      <c r="H61" s="35">
        <v>-4.4448717950000001</v>
      </c>
      <c r="I61" s="35">
        <v>14.85237968</v>
      </c>
      <c r="J61" s="43">
        <v>2.3340297830000001</v>
      </c>
      <c r="K61" s="36">
        <v>-4.7948717949999997</v>
      </c>
      <c r="L61" s="35">
        <v>23.974824890000001</v>
      </c>
      <c r="M61" s="50">
        <v>8.7118396679999996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16.282051280000001</v>
      </c>
      <c r="F62" s="34">
        <v>24.972349749999999</v>
      </c>
      <c r="G62" s="44">
        <v>251.1119449</v>
      </c>
      <c r="H62" s="35">
        <v>-2.6320512819999999</v>
      </c>
      <c r="I62" s="35">
        <v>18.22968358</v>
      </c>
      <c r="J62" s="43">
        <v>13.68027062</v>
      </c>
      <c r="K62" s="36">
        <v>-3.482051282</v>
      </c>
      <c r="L62" s="35">
        <v>29.99435824</v>
      </c>
      <c r="M62" s="50">
        <v>-1.1462505059999999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21.46153846</v>
      </c>
      <c r="F63" s="34">
        <v>43.588608229999998</v>
      </c>
      <c r="G63" s="44">
        <v>151.16099729999999</v>
      </c>
      <c r="H63" s="35">
        <v>-2.9115384620000002</v>
      </c>
      <c r="I63" s="35">
        <v>24.825349559999999</v>
      </c>
      <c r="J63" s="43">
        <v>20.540500479999999</v>
      </c>
      <c r="K63" s="36">
        <v>-4.8115384619999997</v>
      </c>
      <c r="L63" s="35">
        <v>38.431487689999997</v>
      </c>
      <c r="M63" s="50">
        <v>3.7250729300000001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14.79487179</v>
      </c>
      <c r="F64" s="34">
        <v>12.276579440000001</v>
      </c>
      <c r="G64" s="44">
        <v>321.42866470000001</v>
      </c>
      <c r="H64" s="35">
        <v>-2.7948717950000002</v>
      </c>
      <c r="I64" s="35">
        <v>19.693138919999999</v>
      </c>
      <c r="J64" s="43">
        <v>-6.4045787000000001</v>
      </c>
      <c r="K64" s="36">
        <v>-2.2948717950000002</v>
      </c>
      <c r="L64" s="35">
        <v>23.95923732</v>
      </c>
      <c r="M64" s="50">
        <v>-2.0427945709999999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21.897435900000001</v>
      </c>
      <c r="F65" s="34">
        <v>23.998569490000001</v>
      </c>
      <c r="G65" s="44">
        <v>211.6086043</v>
      </c>
      <c r="H65" s="35">
        <v>-3.8974358969999998</v>
      </c>
      <c r="I65" s="35">
        <v>16.365271849999999</v>
      </c>
      <c r="J65" s="43">
        <v>7.0044000740000003</v>
      </c>
      <c r="K65" s="36">
        <v>-4.8974358970000003</v>
      </c>
      <c r="L65" s="35">
        <v>28.28222504</v>
      </c>
      <c r="M65" s="50">
        <v>-1.3374708500000001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12.76923077</v>
      </c>
      <c r="F66" s="34">
        <v>16.033271450000001</v>
      </c>
      <c r="G66" s="44">
        <v>359.42916969999999</v>
      </c>
      <c r="H66" s="35">
        <v>-2.019230769</v>
      </c>
      <c r="I66" s="35">
        <v>24.377941190000001</v>
      </c>
      <c r="J66" s="43">
        <v>-17.23740162</v>
      </c>
      <c r="K66" s="36">
        <v>-1.569230769</v>
      </c>
      <c r="L66" s="35">
        <v>30.608438360000001</v>
      </c>
      <c r="M66" s="50">
        <v>-0.1067199444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17.179487179999999</v>
      </c>
      <c r="F67" s="34">
        <v>14.79109622</v>
      </c>
      <c r="G67" s="44">
        <v>273.06102629999998</v>
      </c>
      <c r="H67" s="35">
        <v>-3.4794871789999999</v>
      </c>
      <c r="I67" s="35">
        <v>14.281957419999999</v>
      </c>
      <c r="J67" s="43">
        <v>15.41686438</v>
      </c>
      <c r="K67" s="36">
        <v>-3.579487179</v>
      </c>
      <c r="L67" s="35">
        <v>22.663108909999998</v>
      </c>
      <c r="M67" s="50">
        <v>7.1368094040000001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23.61538462</v>
      </c>
      <c r="F68" s="34">
        <v>40.464081100000001</v>
      </c>
      <c r="G68" s="44">
        <v>111.2593346</v>
      </c>
      <c r="H68" s="35">
        <v>-2.6653846149999998</v>
      </c>
      <c r="I68" s="35">
        <v>19.169430250000001</v>
      </c>
      <c r="J68" s="43">
        <v>12.425096480000001</v>
      </c>
      <c r="K68" s="36">
        <v>-4.865384615</v>
      </c>
      <c r="L68" s="35">
        <v>35.657796660000002</v>
      </c>
      <c r="M68" s="50">
        <v>7.8853151610000003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19.743589740000001</v>
      </c>
      <c r="F69" s="34">
        <v>15.749890349999999</v>
      </c>
      <c r="G69" s="44">
        <v>257.69166730000001</v>
      </c>
      <c r="H69" s="35">
        <v>-3.9435897440000001</v>
      </c>
      <c r="I69" s="35">
        <v>15.94607046</v>
      </c>
      <c r="J69" s="43">
        <v>9.3278010239999993</v>
      </c>
      <c r="K69" s="36">
        <v>-3.9935897439999999</v>
      </c>
      <c r="L69" s="35">
        <v>25.02194459</v>
      </c>
      <c r="M69" s="50">
        <v>9.2649776429999999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12.84615385</v>
      </c>
      <c r="F70" s="34">
        <v>12.84873698</v>
      </c>
      <c r="G70" s="44">
        <v>353.76582309999998</v>
      </c>
      <c r="H70" s="35">
        <v>-2.096153846</v>
      </c>
      <c r="I70" s="35">
        <v>22.727067730000002</v>
      </c>
      <c r="J70" s="43">
        <v>-20.74531279</v>
      </c>
      <c r="K70" s="36">
        <v>-1.896153846</v>
      </c>
      <c r="L70" s="35">
        <v>28.49736382</v>
      </c>
      <c r="M70" s="50">
        <v>3.4071687239999999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24.820512820000001</v>
      </c>
      <c r="F71" s="34">
        <v>33.863049089999997</v>
      </c>
      <c r="G71" s="44">
        <v>163.7368505</v>
      </c>
      <c r="H71" s="35">
        <v>-3.7205128209999998</v>
      </c>
      <c r="I71" s="35">
        <v>21.766920410000001</v>
      </c>
      <c r="J71" s="43">
        <v>14.70200232</v>
      </c>
      <c r="K71" s="36">
        <v>-5.1205128210000002</v>
      </c>
      <c r="L71" s="35">
        <v>35.19194091</v>
      </c>
      <c r="M71" s="50">
        <v>-0.56052987799999998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30.30769231</v>
      </c>
      <c r="F72" s="34">
        <v>21.663055369999999</v>
      </c>
      <c r="G72" s="44">
        <v>189.37235509999999</v>
      </c>
      <c r="H72" s="35">
        <v>-4.4076923079999997</v>
      </c>
      <c r="I72" s="35">
        <v>15.09795776</v>
      </c>
      <c r="J72" s="43">
        <v>6.6808813340000004</v>
      </c>
      <c r="K72" s="36">
        <v>-5.9076923079999997</v>
      </c>
      <c r="L72" s="35">
        <v>26.063144829999999</v>
      </c>
      <c r="M72" s="50">
        <v>8.5383249019999994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16.025641029999999</v>
      </c>
      <c r="F73" s="34">
        <v>13.00165876</v>
      </c>
      <c r="G73" s="44">
        <v>303.4514848</v>
      </c>
      <c r="H73" s="35">
        <v>-3.075641026</v>
      </c>
      <c r="I73" s="35">
        <v>16.616942559999998</v>
      </c>
      <c r="J73" s="43">
        <v>0.57627563790000003</v>
      </c>
      <c r="K73" s="36">
        <v>-2.9256410260000001</v>
      </c>
      <c r="L73" s="35">
        <v>22.627152030000001</v>
      </c>
      <c r="M73" s="50">
        <v>-0.25729910680000001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25.051282050000001</v>
      </c>
      <c r="F74" s="34">
        <v>26.089024129999999</v>
      </c>
      <c r="G74" s="44">
        <v>206.10897979999999</v>
      </c>
      <c r="H74" s="35">
        <v>-3.8512820510000001</v>
      </c>
      <c r="I74" s="35">
        <v>17.632967220000001</v>
      </c>
      <c r="J74" s="43">
        <v>5.4214841329999999</v>
      </c>
      <c r="K74" s="36">
        <v>-5.2512820509999996</v>
      </c>
      <c r="L74" s="35">
        <v>29.848017250000002</v>
      </c>
      <c r="M74" s="50">
        <v>-2.7737560619999999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17.717948719999999</v>
      </c>
      <c r="F75" s="34">
        <v>29.944890239999999</v>
      </c>
      <c r="G75" s="44">
        <v>231.9136354</v>
      </c>
      <c r="H75" s="35">
        <v>-3.267948718</v>
      </c>
      <c r="I75" s="35">
        <v>19.598012799999999</v>
      </c>
      <c r="J75" s="43">
        <v>8.3224813980000008</v>
      </c>
      <c r="K75" s="36">
        <v>-4.0679487180000002</v>
      </c>
      <c r="L75" s="35">
        <v>31.6873881</v>
      </c>
      <c r="M75" s="50">
        <v>-1.3458334110000001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19.84615385</v>
      </c>
      <c r="F76" s="34">
        <v>34.735694639999998</v>
      </c>
      <c r="G76" s="44">
        <v>183.29080999999999</v>
      </c>
      <c r="H76" s="35">
        <v>-3.2461538459999999</v>
      </c>
      <c r="I76" s="35">
        <v>21.973016220000002</v>
      </c>
      <c r="J76" s="43">
        <v>14.15730961</v>
      </c>
      <c r="K76" s="36">
        <v>-4.1961538459999996</v>
      </c>
      <c r="L76" s="35">
        <v>34.81252456</v>
      </c>
      <c r="M76" s="50">
        <v>-3.3023061079999998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28.641025639999999</v>
      </c>
      <c r="F77" s="34">
        <v>23.052724059999999</v>
      </c>
      <c r="G77" s="44">
        <v>201.19960750000001</v>
      </c>
      <c r="H77" s="35">
        <v>-3.7410256409999998</v>
      </c>
      <c r="I77" s="35">
        <v>16.15445034</v>
      </c>
      <c r="J77" s="43">
        <v>6.3083141500000002</v>
      </c>
      <c r="K77" s="36">
        <v>-5.6910256410000004</v>
      </c>
      <c r="L77" s="35">
        <v>27.690237159999999</v>
      </c>
      <c r="M77" s="50">
        <v>1.5373230980000001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18.205128210000002</v>
      </c>
      <c r="F78" s="34">
        <v>17.680286410000001</v>
      </c>
      <c r="G78" s="44">
        <v>262.3182592</v>
      </c>
      <c r="H78" s="35">
        <v>-3.2051282049999998</v>
      </c>
      <c r="I78" s="35">
        <v>17.049098399999998</v>
      </c>
      <c r="J78" s="43">
        <v>7.196911182</v>
      </c>
      <c r="K78" s="36">
        <v>-3.8051282049999999</v>
      </c>
      <c r="L78" s="35">
        <v>25.332374860000002</v>
      </c>
      <c r="M78" s="50">
        <v>4.0333361610000003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17.410256409999999</v>
      </c>
      <c r="F79" s="34">
        <v>35.101106739999999</v>
      </c>
      <c r="G79" s="44">
        <v>207.8289657</v>
      </c>
      <c r="H79" s="35">
        <v>-2.7602564100000002</v>
      </c>
      <c r="I79" s="35">
        <v>23.76656637</v>
      </c>
      <c r="J79" s="43">
        <v>14.34581163</v>
      </c>
      <c r="K79" s="36">
        <v>-3.8602564099999999</v>
      </c>
      <c r="L79" s="35">
        <v>36.179654210000002</v>
      </c>
      <c r="M79" s="50">
        <v>0.59357310969999999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32.256410260000003</v>
      </c>
      <c r="F80" s="34">
        <v>20.696272239999999</v>
      </c>
      <c r="G80" s="44">
        <v>162.54234020000001</v>
      </c>
      <c r="H80" s="35">
        <v>-5.1064102560000002</v>
      </c>
      <c r="I80" s="35">
        <v>15.099384730000001</v>
      </c>
      <c r="J80" s="43">
        <v>7.3679585359999997</v>
      </c>
      <c r="K80" s="36">
        <v>-6.406410256</v>
      </c>
      <c r="L80" s="35">
        <v>25.542455520000001</v>
      </c>
      <c r="M80" s="50">
        <v>10.7268545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16</v>
      </c>
      <c r="F81" s="34">
        <v>28.314460409999999</v>
      </c>
      <c r="G81" s="44">
        <v>234.67120990000001</v>
      </c>
      <c r="H81" s="35">
        <v>-2.4</v>
      </c>
      <c r="I81" s="35">
        <v>19.4229488</v>
      </c>
      <c r="J81" s="43">
        <v>13.580427650000001</v>
      </c>
      <c r="K81" s="36">
        <v>-3.15</v>
      </c>
      <c r="L81" s="35">
        <v>32.377781730000002</v>
      </c>
      <c r="M81" s="50">
        <v>-4.0315174450000004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22.38461538</v>
      </c>
      <c r="F82" s="34">
        <v>17.907962900000001</v>
      </c>
      <c r="G82" s="44">
        <v>230.4698018</v>
      </c>
      <c r="H82" s="35">
        <v>-4.0846153850000002</v>
      </c>
      <c r="I82" s="35">
        <v>13.73462763</v>
      </c>
      <c r="J82" s="43">
        <v>-1.3916158869999999</v>
      </c>
      <c r="K82" s="36">
        <v>-5.0846153850000002</v>
      </c>
      <c r="L82" s="35">
        <v>23.292249770000002</v>
      </c>
      <c r="M82" s="50">
        <v>0.75518532790000004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17.23076923</v>
      </c>
      <c r="F83" s="34">
        <v>28.08989094</v>
      </c>
      <c r="G83" s="44">
        <v>221.6417466</v>
      </c>
      <c r="H83" s="35">
        <v>-2.8807692309999999</v>
      </c>
      <c r="I83" s="35">
        <v>18.86360904</v>
      </c>
      <c r="J83" s="43">
        <v>10.474029639999999</v>
      </c>
      <c r="K83" s="36">
        <v>-3.7807692309999998</v>
      </c>
      <c r="L83" s="35">
        <v>31.973690999999999</v>
      </c>
      <c r="M83" s="50">
        <v>-3.967709106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18.487179489999999</v>
      </c>
      <c r="F84" s="34">
        <v>18.680176469999999</v>
      </c>
      <c r="G84" s="44">
        <v>248.32387610000001</v>
      </c>
      <c r="H84" s="35">
        <v>-3.3371794870000002</v>
      </c>
      <c r="I84" s="35">
        <v>16.50376013</v>
      </c>
      <c r="J84" s="43">
        <v>4.7822663829999996</v>
      </c>
      <c r="K84" s="36">
        <v>-4.0871794870000002</v>
      </c>
      <c r="L84" s="35">
        <v>25.34209517</v>
      </c>
      <c r="M84" s="50">
        <v>1.936027398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26.589743590000001</v>
      </c>
      <c r="F85" s="34">
        <v>25.29563151</v>
      </c>
      <c r="G85" s="44">
        <v>193.71742860000001</v>
      </c>
      <c r="H85" s="35">
        <v>-3.8897435900000001</v>
      </c>
      <c r="I85" s="35">
        <v>17.195156090000001</v>
      </c>
      <c r="J85" s="43">
        <v>9.3510971909999991</v>
      </c>
      <c r="K85" s="36">
        <v>-5.68974359</v>
      </c>
      <c r="L85" s="35">
        <v>29.267130089999998</v>
      </c>
      <c r="M85" s="50">
        <v>-0.81605963609999999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22.256410259999999</v>
      </c>
      <c r="F86" s="34">
        <v>32.234952829999997</v>
      </c>
      <c r="G86" s="44">
        <v>187.05109659999999</v>
      </c>
      <c r="H86" s="35">
        <v>-3.2564102560000001</v>
      </c>
      <c r="I86" s="35">
        <v>20.762622069999999</v>
      </c>
      <c r="J86" s="43">
        <v>12.02080393</v>
      </c>
      <c r="K86" s="36">
        <v>-4.3064102560000004</v>
      </c>
      <c r="L86" s="35">
        <v>33.847636129999998</v>
      </c>
      <c r="M86" s="50">
        <v>-2.1844044920000001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21.128205130000001</v>
      </c>
      <c r="F87" s="34">
        <v>26.083967990000001</v>
      </c>
      <c r="G87" s="44">
        <v>208.6990164</v>
      </c>
      <c r="H87" s="35">
        <v>-3.328205128</v>
      </c>
      <c r="I87" s="35">
        <v>17.66867178</v>
      </c>
      <c r="J87" s="43">
        <v>9.72157099</v>
      </c>
      <c r="K87" s="36">
        <v>-4.5782051279999996</v>
      </c>
      <c r="L87" s="35">
        <v>31.013413979999999</v>
      </c>
      <c r="M87" s="50">
        <v>-2.1528318350000002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16.641025639999999</v>
      </c>
      <c r="F88" s="34">
        <v>25.849562420000002</v>
      </c>
      <c r="G88" s="44">
        <v>244.95589229999999</v>
      </c>
      <c r="H88" s="35">
        <v>-2.8910256410000001</v>
      </c>
      <c r="I88" s="35">
        <v>18.209787680000002</v>
      </c>
      <c r="J88" s="43">
        <v>7.0653780509999997</v>
      </c>
      <c r="K88" s="36">
        <v>-3.7410256409999998</v>
      </c>
      <c r="L88" s="35">
        <v>30.050030360000001</v>
      </c>
      <c r="M88" s="50">
        <v>-1.573213677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28</v>
      </c>
      <c r="F89" s="34">
        <v>31.15062777</v>
      </c>
      <c r="G89" s="44">
        <v>140.32054149999999</v>
      </c>
      <c r="H89" s="35">
        <v>-4.25</v>
      </c>
      <c r="I89" s="35">
        <v>19.48075832</v>
      </c>
      <c r="J89" s="43">
        <v>13.4312676</v>
      </c>
      <c r="K89" s="36">
        <v>-6.25</v>
      </c>
      <c r="L89" s="35">
        <v>34.303595190000003</v>
      </c>
      <c r="M89" s="50">
        <v>0.62062442760000003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13.256410259999999</v>
      </c>
      <c r="F90" s="34">
        <v>25.822803789999998</v>
      </c>
      <c r="G90" s="44">
        <v>253.98032370000001</v>
      </c>
      <c r="H90" s="35">
        <v>-1.656410256</v>
      </c>
      <c r="I90" s="35">
        <v>19.84752464</v>
      </c>
      <c r="J90" s="43">
        <v>5.9255791670000004</v>
      </c>
      <c r="K90" s="36">
        <v>-2.4564102559999998</v>
      </c>
      <c r="L90" s="35">
        <v>30.729081149999999</v>
      </c>
      <c r="M90" s="50">
        <v>-0.35098684479999998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21.666666670000001</v>
      </c>
      <c r="F91" s="34">
        <v>44.034088179999998</v>
      </c>
      <c r="G91" s="44">
        <v>132.2521175</v>
      </c>
      <c r="H91" s="35">
        <v>-2.8666666670000001</v>
      </c>
      <c r="I91" s="35">
        <v>23.57613044</v>
      </c>
      <c r="J91" s="43">
        <v>17.346806709999999</v>
      </c>
      <c r="K91" s="36">
        <v>-4.266666667</v>
      </c>
      <c r="L91" s="35">
        <v>37.829875989999998</v>
      </c>
      <c r="M91" s="50">
        <v>7.5864655540000001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16.051282050000001</v>
      </c>
      <c r="F92" s="34">
        <v>15.49637227</v>
      </c>
      <c r="G92" s="44">
        <v>287.58023400000002</v>
      </c>
      <c r="H92" s="35">
        <v>-2.5512820509999998</v>
      </c>
      <c r="I92" s="35">
        <v>17.53198867</v>
      </c>
      <c r="J92" s="43">
        <v>3.0176696349999999</v>
      </c>
      <c r="K92" s="36">
        <v>-2.9012820509999999</v>
      </c>
      <c r="L92" s="35">
        <v>24.393813659999999</v>
      </c>
      <c r="M92" s="50">
        <v>7.0259817470000003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29.025641029999999</v>
      </c>
      <c r="F93" s="34">
        <v>24.120101290000001</v>
      </c>
      <c r="G93" s="44">
        <v>166.51412669999999</v>
      </c>
      <c r="H93" s="35">
        <v>-4.7256410259999999</v>
      </c>
      <c r="I93" s="35">
        <v>16.651998769999999</v>
      </c>
      <c r="J93" s="43">
        <v>10.18297821</v>
      </c>
      <c r="K93" s="36">
        <v>-6.6756410260000001</v>
      </c>
      <c r="L93" s="35">
        <v>28.80465199</v>
      </c>
      <c r="M93" s="50">
        <v>6.8346825689999999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31.435897440000002</v>
      </c>
      <c r="F94" s="34">
        <v>16.778440620000001</v>
      </c>
      <c r="G94" s="44">
        <v>136.10864760000001</v>
      </c>
      <c r="H94" s="35">
        <v>-4.7358974360000001</v>
      </c>
      <c r="I94" s="35">
        <v>14.277205609999999</v>
      </c>
      <c r="J94" s="43">
        <v>6.9925898850000001</v>
      </c>
      <c r="K94" s="36">
        <v>-5.9858974360000001</v>
      </c>
      <c r="L94" s="35">
        <v>23.816959900000001</v>
      </c>
      <c r="M94" s="50">
        <v>8.5592101829999994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26.333333329999999</v>
      </c>
      <c r="F95" s="34">
        <v>23.624691599999998</v>
      </c>
      <c r="G95" s="44">
        <v>205.73485590000001</v>
      </c>
      <c r="H95" s="35">
        <v>-3.733333333</v>
      </c>
      <c r="I95" s="35">
        <v>15.94060992</v>
      </c>
      <c r="J95" s="43">
        <v>4.737430689</v>
      </c>
      <c r="K95" s="36">
        <v>-5.3833333330000004</v>
      </c>
      <c r="L95" s="35">
        <v>27.681747420000001</v>
      </c>
      <c r="M95" s="50">
        <v>-2.054747441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16.717948719999999</v>
      </c>
      <c r="F96" s="34">
        <v>37.359773680000004</v>
      </c>
      <c r="G96" s="44">
        <v>205.44181510000001</v>
      </c>
      <c r="H96" s="35">
        <v>-2.6679487179999999</v>
      </c>
      <c r="I96" s="35">
        <v>23.216151279999998</v>
      </c>
      <c r="J96" s="43">
        <v>14.229667490000001</v>
      </c>
      <c r="K96" s="36">
        <v>-3.5679487179999998</v>
      </c>
      <c r="L96" s="35">
        <v>36.375353570000001</v>
      </c>
      <c r="M96" s="50">
        <v>-2.6277081689999999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25.23076923</v>
      </c>
      <c r="F97" s="34">
        <v>42.732535480000003</v>
      </c>
      <c r="G97" s="44">
        <v>105.3116982</v>
      </c>
      <c r="H97" s="35">
        <v>-3.0307692309999998</v>
      </c>
      <c r="I97" s="35">
        <v>20.822800130000001</v>
      </c>
      <c r="J97" s="43">
        <v>8.7036316540000005</v>
      </c>
      <c r="K97" s="36">
        <v>-5.3307692309999997</v>
      </c>
      <c r="L97" s="35">
        <v>38.193516420000002</v>
      </c>
      <c r="M97" s="50">
        <v>7.1702127630000003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22.358974360000001</v>
      </c>
      <c r="F98" s="34">
        <v>41.985633900000003</v>
      </c>
      <c r="G98" s="44">
        <v>121.1664859</v>
      </c>
      <c r="H98" s="35">
        <v>-2.6589743590000001</v>
      </c>
      <c r="I98" s="35">
        <v>21.396549459999999</v>
      </c>
      <c r="J98" s="43">
        <v>14.5014948</v>
      </c>
      <c r="K98" s="36">
        <v>-4.6089743590000003</v>
      </c>
      <c r="L98" s="35">
        <v>36.827452229999999</v>
      </c>
      <c r="M98" s="50">
        <v>9.8317935110000008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11.92307692</v>
      </c>
      <c r="F99" s="34">
        <v>32.441626720000002</v>
      </c>
      <c r="G99" s="44">
        <v>270.61916050000002</v>
      </c>
      <c r="H99" s="35">
        <v>-1.3230769229999999</v>
      </c>
      <c r="I99" s="35">
        <v>23.99389536</v>
      </c>
      <c r="J99" s="43">
        <v>5.0407276919999999</v>
      </c>
      <c r="K99" s="36">
        <v>-1.6230769229999999</v>
      </c>
      <c r="L99" s="35">
        <v>35.142530559999997</v>
      </c>
      <c r="M99" s="50">
        <v>-1.4382290360000001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31.23076923</v>
      </c>
      <c r="F100" s="34">
        <v>20.12014267</v>
      </c>
      <c r="G100" s="44">
        <v>146.88353599999999</v>
      </c>
      <c r="H100" s="35">
        <v>-5.0307692309999998</v>
      </c>
      <c r="I100" s="35">
        <v>15.075468900000001</v>
      </c>
      <c r="J100" s="43">
        <v>8.8000314399999997</v>
      </c>
      <c r="K100" s="36">
        <v>-6.3307692309999997</v>
      </c>
      <c r="L100" s="35">
        <v>26.393815979999999</v>
      </c>
      <c r="M100" s="50">
        <v>5.8303594160000003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24.666666670000001</v>
      </c>
      <c r="F101" s="34">
        <v>26.971937520000001</v>
      </c>
      <c r="G101" s="44">
        <v>167.3870905</v>
      </c>
      <c r="H101" s="35">
        <v>-3.4166666669999999</v>
      </c>
      <c r="I101" s="35">
        <v>18.30783095</v>
      </c>
      <c r="J101" s="43">
        <v>11.22266114</v>
      </c>
      <c r="K101" s="36">
        <v>-5.3166666669999998</v>
      </c>
      <c r="L101" s="35">
        <v>30.275745529999998</v>
      </c>
      <c r="M101" s="50">
        <v>0.2885314645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17</v>
      </c>
      <c r="F102" s="34">
        <v>15.2404145</v>
      </c>
      <c r="G102" s="44">
        <v>282.80907180000003</v>
      </c>
      <c r="H102" s="35">
        <v>-2.95</v>
      </c>
      <c r="I102" s="35">
        <v>16.833774590000001</v>
      </c>
      <c r="J102" s="43">
        <v>6.9007797819999999</v>
      </c>
      <c r="K102" s="36">
        <v>-3.4</v>
      </c>
      <c r="L102" s="35">
        <v>24.271608759999999</v>
      </c>
      <c r="M102" s="50">
        <v>1.697094071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29.974358970000001</v>
      </c>
      <c r="F103" s="35">
        <v>23.878545079999999</v>
      </c>
      <c r="G103" s="18">
        <v>128.57065170000001</v>
      </c>
      <c r="H103" s="47">
        <v>-4.1743589740000004</v>
      </c>
      <c r="I103" s="48">
        <v>16.584594079999999</v>
      </c>
      <c r="J103" s="49">
        <v>5.933074296</v>
      </c>
      <c r="K103" s="47">
        <v>-5.9743589740000003</v>
      </c>
      <c r="L103" s="48">
        <v>29.62415811</v>
      </c>
      <c r="M103" s="51">
        <v>8.2849090469999993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20.743589740000001</v>
      </c>
      <c r="F104" s="46">
        <v>20.613831300000001</v>
      </c>
      <c r="G104" s="45">
        <v>235.14457619999999</v>
      </c>
      <c r="H104" s="47">
        <v>-3.9435897440000001</v>
      </c>
      <c r="I104" s="48">
        <v>16.94190133</v>
      </c>
      <c r="J104" s="49">
        <v>-0.56664955859999999</v>
      </c>
      <c r="K104" s="47">
        <v>-4.4435897439999996</v>
      </c>
      <c r="L104" s="48">
        <v>26.699733569999999</v>
      </c>
      <c r="M104" s="51">
        <v>6.529352941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30.205128210000002</v>
      </c>
      <c r="F105" s="46">
        <v>27.515986080000001</v>
      </c>
      <c r="G105" s="45">
        <v>128.73968149999999</v>
      </c>
      <c r="H105" s="47">
        <v>-4.2051282050000003</v>
      </c>
      <c r="I105" s="48">
        <v>17.62196673</v>
      </c>
      <c r="J105" s="49">
        <v>9.3410674359999994</v>
      </c>
      <c r="K105" s="47">
        <v>-5.9051282049999996</v>
      </c>
      <c r="L105" s="48">
        <v>31.71725958</v>
      </c>
      <c r="M105" s="51">
        <v>2.4045178709999999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13.53846154</v>
      </c>
      <c r="F106" s="46">
        <v>15.7312045</v>
      </c>
      <c r="G106" s="45">
        <v>336.1356983</v>
      </c>
      <c r="H106" s="47">
        <v>-2.0884615379999998</v>
      </c>
      <c r="I106" s="48">
        <v>23.023855409999999</v>
      </c>
      <c r="J106" s="49">
        <v>-12.097109120000001</v>
      </c>
      <c r="K106" s="47">
        <v>-2.1384615380000001</v>
      </c>
      <c r="L106" s="48">
        <v>29.06796027</v>
      </c>
      <c r="M106" s="51">
        <v>2.374482456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13.87179487</v>
      </c>
      <c r="F107" s="46">
        <v>14.12821799</v>
      </c>
      <c r="G107" s="45">
        <v>322.54935110000002</v>
      </c>
      <c r="H107" s="47">
        <v>-2.3217948719999999</v>
      </c>
      <c r="I107" s="48">
        <v>21.13868446</v>
      </c>
      <c r="J107" s="49">
        <v>-3.5653371310000002</v>
      </c>
      <c r="K107" s="47">
        <v>-2.8717948720000002</v>
      </c>
      <c r="L107" s="48">
        <v>27.163821590000001</v>
      </c>
      <c r="M107" s="51">
        <v>-0.6453219254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14.76923077</v>
      </c>
      <c r="F108" s="46">
        <v>12.587030309999999</v>
      </c>
      <c r="G108" s="45">
        <v>289.81879730000003</v>
      </c>
      <c r="H108" s="47">
        <v>-2.7192307690000002</v>
      </c>
      <c r="I108" s="48">
        <v>18.044374850000001</v>
      </c>
      <c r="J108" s="49">
        <v>-4.055220405</v>
      </c>
      <c r="K108" s="47">
        <v>-2.4692307690000002</v>
      </c>
      <c r="L108" s="48">
        <v>22.944274709999998</v>
      </c>
      <c r="M108" s="51">
        <v>8.2145943169999995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CD2E3EC6-F1AD-4006-9433-69A45748825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4007B93D-8D09-4A49-8357-46E491C3CA6C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8A3ED721-D1B6-4B4F-8DE7-F1743DBD9E63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16C5FBD6-37A9-4D9C-9C0D-AE70A9A94055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228E8394-B950-4054-8252-5C0A4807F215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985DD93E-3064-4ED9-9801-9B255F8A8C04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8E10823D-BB81-4459-8F2F-8F2BAD48D2BF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08350146-CB55-4316-B0C8-1B9ED007C3CD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0EEAEE4A-A598-42CA-975F-7ECB87EF3C8B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CAB568EF-1BE8-4862-86AD-D56135B47D85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2CA8B6BF-83CE-4D67-863B-DBD6ED43CE2C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78D59F09-7740-4A07-A0A8-B60B913D528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outlinePr summaryBelow="0" summaryRight="0"/>
  </sheetPr>
  <dimension ref="A1:Y1001"/>
  <sheetViews>
    <sheetView topLeftCell="E1" zoomScaleNormal="100" workbookViewId="0">
      <selection activeCell="N3" sqref="N3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20.697503202990568</v>
      </c>
      <c r="F3" s="34">
        <f t="shared" si="0"/>
        <v>31.832912875924759</v>
      </c>
      <c r="G3" s="53">
        <f t="shared" si="0"/>
        <v>203.80756657913864</v>
      </c>
      <c r="H3" s="34">
        <f t="shared" si="0"/>
        <v>-3.378936267547834</v>
      </c>
      <c r="I3" s="34">
        <f t="shared" si="0"/>
        <v>12.804262291790193</v>
      </c>
      <c r="J3" s="52">
        <f t="shared" si="0"/>
        <v>-1.3458618064132077</v>
      </c>
      <c r="K3" s="34">
        <f t="shared" si="0"/>
        <v>-4.4000876575493546</v>
      </c>
      <c r="L3" s="34">
        <f t="shared" si="0"/>
        <v>30.134965286284874</v>
      </c>
      <c r="M3" s="52">
        <f t="shared" si="0"/>
        <v>7.4979762952541691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12.743589740000001</v>
      </c>
      <c r="F4" s="34">
        <v>17.61272641</v>
      </c>
      <c r="G4" s="44">
        <v>350.82246959999998</v>
      </c>
      <c r="H4" s="35">
        <v>-1.5435897439999999</v>
      </c>
      <c r="I4" s="35">
        <v>16.612168019999999</v>
      </c>
      <c r="J4" s="43">
        <v>-15.88255545</v>
      </c>
      <c r="K4" s="36">
        <v>-0.44358974359999997</v>
      </c>
      <c r="L4" s="35">
        <v>27.758311549999998</v>
      </c>
      <c r="M4" s="50">
        <v>1.6109531690000001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13.46153846</v>
      </c>
      <c r="F5" s="34">
        <v>17.355668869999999</v>
      </c>
      <c r="G5" s="44">
        <v>322.30929020000002</v>
      </c>
      <c r="H5" s="35">
        <v>-1.5615384619999999</v>
      </c>
      <c r="I5" s="35">
        <v>16.706541399999999</v>
      </c>
      <c r="J5" s="43">
        <v>-14.816901039999999</v>
      </c>
      <c r="K5" s="36">
        <v>-1.0115384620000001</v>
      </c>
      <c r="L5" s="35">
        <v>28.37312141</v>
      </c>
      <c r="M5" s="50">
        <v>-5.000246819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15.15384615</v>
      </c>
      <c r="F6" s="34">
        <v>20.121573229999999</v>
      </c>
      <c r="G6" s="44">
        <v>282.81361320000002</v>
      </c>
      <c r="H6" s="35">
        <v>-2.0538461539999999</v>
      </c>
      <c r="I6" s="35">
        <v>17.40735896</v>
      </c>
      <c r="J6" s="43">
        <v>-7.4955174639999997</v>
      </c>
      <c r="K6" s="36">
        <v>-1.5038461540000001</v>
      </c>
      <c r="L6" s="35">
        <v>31.468289209999998</v>
      </c>
      <c r="M6" s="50">
        <v>-29.023294759999999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14.512820509999999</v>
      </c>
      <c r="F7" s="34">
        <v>50.989436859999998</v>
      </c>
      <c r="G7" s="44">
        <v>243.76010400000001</v>
      </c>
      <c r="H7" s="35">
        <v>-3.712820513</v>
      </c>
      <c r="I7" s="35">
        <v>15.594230899999999</v>
      </c>
      <c r="J7" s="43">
        <v>-2.2928870140000002</v>
      </c>
      <c r="K7" s="36">
        <v>-4.112820513</v>
      </c>
      <c r="L7" s="35">
        <v>33.592268140000002</v>
      </c>
      <c r="M7" s="50">
        <v>22.969919879999999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17.69230769</v>
      </c>
      <c r="F8" s="34">
        <v>37.01348359</v>
      </c>
      <c r="G8" s="44">
        <v>219.87623809999999</v>
      </c>
      <c r="H8" s="35">
        <v>-3.8423076919999999</v>
      </c>
      <c r="I8" s="35">
        <v>13.53683418</v>
      </c>
      <c r="J8" s="43">
        <v>-4.200671453</v>
      </c>
      <c r="K8" s="36">
        <v>-3.942307692</v>
      </c>
      <c r="L8" s="35">
        <v>32.133433660000001</v>
      </c>
      <c r="M8" s="50">
        <v>3.8388878179999999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12.66666667</v>
      </c>
      <c r="F9" s="34">
        <v>18.585034100000001</v>
      </c>
      <c r="G9" s="44">
        <v>366.82248970000001</v>
      </c>
      <c r="H9" s="35">
        <v>-1.8666666670000001</v>
      </c>
      <c r="I9" s="35">
        <v>17.05684097</v>
      </c>
      <c r="J9" s="43">
        <v>-12.11394887</v>
      </c>
      <c r="K9" s="36">
        <v>-0.91666666669999997</v>
      </c>
      <c r="L9" s="35">
        <v>28.651211239999999</v>
      </c>
      <c r="M9" s="50">
        <v>2.7573655189999999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17.589743590000001</v>
      </c>
      <c r="F10" s="34">
        <v>20.30344225</v>
      </c>
      <c r="G10" s="44">
        <v>279.95824640000001</v>
      </c>
      <c r="H10" s="35">
        <v>-2.3397435899999999</v>
      </c>
      <c r="I10" s="35">
        <v>16.80375532</v>
      </c>
      <c r="J10" s="43">
        <v>-19.16985262</v>
      </c>
      <c r="K10" s="36">
        <v>-1.48974359</v>
      </c>
      <c r="L10" s="35">
        <v>32.029007479999997</v>
      </c>
      <c r="M10" s="50">
        <v>-43.296790989999998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13.33333333</v>
      </c>
      <c r="F11" s="34">
        <v>24.263997440000001</v>
      </c>
      <c r="G11" s="44">
        <v>291.54500760000002</v>
      </c>
      <c r="H11" s="35">
        <v>-2.5833333330000001</v>
      </c>
      <c r="I11" s="35">
        <v>13.78767959</v>
      </c>
      <c r="J11" s="43">
        <v>-4.8811307859999999</v>
      </c>
      <c r="K11" s="36">
        <v>-1.733333333</v>
      </c>
      <c r="L11" s="35">
        <v>28.532829679999999</v>
      </c>
      <c r="M11" s="50">
        <v>2.544711532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14.87179487</v>
      </c>
      <c r="F12" s="34">
        <v>20.767950840000001</v>
      </c>
      <c r="G12" s="44">
        <v>282.92538380000002</v>
      </c>
      <c r="H12" s="35">
        <v>-1.7717948720000001</v>
      </c>
      <c r="I12" s="35">
        <v>14.660904479999999</v>
      </c>
      <c r="J12" s="43">
        <v>-7.0563821149999999</v>
      </c>
      <c r="K12" s="36">
        <v>-1.0717948719999999</v>
      </c>
      <c r="L12" s="35">
        <v>28.513349699999999</v>
      </c>
      <c r="M12" s="50">
        <v>-12.304870810000001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12.025641029999999</v>
      </c>
      <c r="F13" s="34">
        <v>25.289070330000001</v>
      </c>
      <c r="G13" s="44">
        <v>352.90409890000001</v>
      </c>
      <c r="H13" s="35">
        <v>-2.075641026</v>
      </c>
      <c r="I13" s="35">
        <v>17.729068080000001</v>
      </c>
      <c r="J13" s="43">
        <v>-6.0961928280000004</v>
      </c>
      <c r="K13" s="36">
        <v>-1.025641026</v>
      </c>
      <c r="L13" s="35">
        <v>29.410451309999999</v>
      </c>
      <c r="M13" s="50">
        <v>21.728823770000002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11.051282049999999</v>
      </c>
      <c r="F14" s="34">
        <v>17.425619269999999</v>
      </c>
      <c r="G14" s="44">
        <v>385.7644464</v>
      </c>
      <c r="H14" s="35">
        <v>-1.701282051</v>
      </c>
      <c r="I14" s="35">
        <v>13.59746298</v>
      </c>
      <c r="J14" s="43">
        <v>1.929765717</v>
      </c>
      <c r="K14" s="36">
        <v>-0.90128205130000005</v>
      </c>
      <c r="L14" s="35">
        <v>24.38749413</v>
      </c>
      <c r="M14" s="50">
        <v>28.98308948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28.435897440000002</v>
      </c>
      <c r="F15" s="34">
        <v>21.197134259999999</v>
      </c>
      <c r="G15" s="44">
        <v>161.2141518</v>
      </c>
      <c r="H15" s="35">
        <v>-3.635897436</v>
      </c>
      <c r="I15" s="35">
        <v>9.6060383260000002</v>
      </c>
      <c r="J15" s="43">
        <v>-4.3183415040000002</v>
      </c>
      <c r="K15" s="36">
        <v>-7.0358974359999999</v>
      </c>
      <c r="L15" s="35">
        <v>21.947359129999999</v>
      </c>
      <c r="M15" s="50">
        <v>6.4607377100000001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18.974358970000001</v>
      </c>
      <c r="F16" s="34">
        <v>47.117437750000001</v>
      </c>
      <c r="G16" s="44">
        <v>181.4661936</v>
      </c>
      <c r="H16" s="35">
        <v>-4.0743589739999999</v>
      </c>
      <c r="I16" s="35">
        <v>14.043047230000001</v>
      </c>
      <c r="J16" s="43">
        <v>11.218577789999999</v>
      </c>
      <c r="K16" s="36">
        <v>-5.4743589740000003</v>
      </c>
      <c r="L16" s="35">
        <v>34.333645910000001</v>
      </c>
      <c r="M16" s="50">
        <v>28.446203350000001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16.256410259999999</v>
      </c>
      <c r="F17" s="34">
        <v>28.902015250000002</v>
      </c>
      <c r="G17" s="44">
        <v>246.3783899</v>
      </c>
      <c r="H17" s="35">
        <v>-2.2064102559999998</v>
      </c>
      <c r="I17" s="35">
        <v>15.453058970000001</v>
      </c>
      <c r="J17" s="43">
        <v>-13.769348539999999</v>
      </c>
      <c r="K17" s="36">
        <v>-1.2564102559999999</v>
      </c>
      <c r="L17" s="35">
        <v>34.488364660000002</v>
      </c>
      <c r="M17" s="50">
        <v>-17.17306314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17.897435900000001</v>
      </c>
      <c r="F18" s="34">
        <v>25.224793309999999</v>
      </c>
      <c r="G18" s="44">
        <v>237.5922893</v>
      </c>
      <c r="H18" s="35">
        <v>-2.5474358970000002</v>
      </c>
      <c r="I18" s="35">
        <v>13.852081419999999</v>
      </c>
      <c r="J18" s="43">
        <v>-19.478102849999999</v>
      </c>
      <c r="K18" s="36">
        <v>-1.847435897</v>
      </c>
      <c r="L18" s="35">
        <v>31.428984</v>
      </c>
      <c r="M18" s="50">
        <v>-20.889431900000002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14.256410259999999</v>
      </c>
      <c r="F19" s="34">
        <v>14.596259529999999</v>
      </c>
      <c r="G19" s="44">
        <v>312.96497720000002</v>
      </c>
      <c r="H19" s="35">
        <v>-1.606410256</v>
      </c>
      <c r="I19" s="35">
        <v>14.92120568</v>
      </c>
      <c r="J19" s="43">
        <v>-14.52349574</v>
      </c>
      <c r="K19" s="36">
        <v>-0.95641025639999999</v>
      </c>
      <c r="L19" s="35">
        <v>25.691975370000002</v>
      </c>
      <c r="M19" s="50">
        <v>-7.3442039550000002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15.87179487</v>
      </c>
      <c r="F20" s="34">
        <v>51.673410420000003</v>
      </c>
      <c r="G20" s="44">
        <v>204.46378530000001</v>
      </c>
      <c r="H20" s="35">
        <v>-3.921794872</v>
      </c>
      <c r="I20" s="35">
        <v>15.12808781</v>
      </c>
      <c r="J20" s="43">
        <v>3.8623127450000001</v>
      </c>
      <c r="K20" s="36">
        <v>-4.5217948720000001</v>
      </c>
      <c r="L20" s="35">
        <v>34.915675159999999</v>
      </c>
      <c r="M20" s="50">
        <v>24.228937120000001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11.69230769</v>
      </c>
      <c r="F21" s="34">
        <v>31.651279599999999</v>
      </c>
      <c r="G21" s="44">
        <v>316.65662570000001</v>
      </c>
      <c r="H21" s="35">
        <v>-2.3923076920000002</v>
      </c>
      <c r="I21" s="35">
        <v>14.82784047</v>
      </c>
      <c r="J21" s="43">
        <v>-4.3928870440000001</v>
      </c>
      <c r="K21" s="36">
        <v>-1.5923076920000001</v>
      </c>
      <c r="L21" s="35">
        <v>30.294750539999999</v>
      </c>
      <c r="M21" s="50">
        <v>15.58913946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11.53846154</v>
      </c>
      <c r="F22" s="34">
        <v>17.70306338</v>
      </c>
      <c r="G22" s="44">
        <v>380.21167939999998</v>
      </c>
      <c r="H22" s="35">
        <v>-1.788461538</v>
      </c>
      <c r="I22" s="35">
        <v>14.81062023</v>
      </c>
      <c r="J22" s="43">
        <v>-5.1057819210000002</v>
      </c>
      <c r="K22" s="36">
        <v>-0.68846153850000003</v>
      </c>
      <c r="L22" s="35">
        <v>25.67218591</v>
      </c>
      <c r="M22" s="50">
        <v>13.328234520000001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28.205128210000002</v>
      </c>
      <c r="F23" s="34">
        <v>27.184317610000001</v>
      </c>
      <c r="G23" s="44">
        <v>185.15670299999999</v>
      </c>
      <c r="H23" s="35">
        <v>-3.6051282050000002</v>
      </c>
      <c r="I23" s="35">
        <v>11.25267818</v>
      </c>
      <c r="J23" s="43">
        <v>-3.4237690399999998</v>
      </c>
      <c r="K23" s="36">
        <v>-5.8551282049999998</v>
      </c>
      <c r="L23" s="35">
        <v>27.75721252</v>
      </c>
      <c r="M23" s="50">
        <v>1.877959285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15.30769231</v>
      </c>
      <c r="F24" s="34">
        <v>28.908138520000001</v>
      </c>
      <c r="G24" s="44">
        <v>267.78068359999997</v>
      </c>
      <c r="H24" s="35">
        <v>-2.5076923080000002</v>
      </c>
      <c r="I24" s="35">
        <v>14.280070820000001</v>
      </c>
      <c r="J24" s="43">
        <v>-12.12310167</v>
      </c>
      <c r="K24" s="36">
        <v>-1.6576923079999999</v>
      </c>
      <c r="L24" s="35">
        <v>32.0982366</v>
      </c>
      <c r="M24" s="50">
        <v>-13.622759240000001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16.512820510000001</v>
      </c>
      <c r="F25" s="34">
        <v>18.491941260000001</v>
      </c>
      <c r="G25" s="44">
        <v>283.26455229999999</v>
      </c>
      <c r="H25" s="35">
        <v>-2.3128205130000001</v>
      </c>
      <c r="I25" s="35">
        <v>17.439013679999999</v>
      </c>
      <c r="J25" s="43">
        <v>-9.3092047650000005</v>
      </c>
      <c r="K25" s="36">
        <v>-1.5128205130000001</v>
      </c>
      <c r="L25" s="35">
        <v>30.143581009999998</v>
      </c>
      <c r="M25" s="50">
        <v>-34.40147211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13.66666667</v>
      </c>
      <c r="F26" s="34">
        <v>16.438752050000002</v>
      </c>
      <c r="G26" s="44">
        <v>306.70394190000002</v>
      </c>
      <c r="H26" s="35">
        <v>-1.816666667</v>
      </c>
      <c r="I26" s="35">
        <v>16.306090950000002</v>
      </c>
      <c r="J26" s="43">
        <v>-12.916174740000001</v>
      </c>
      <c r="K26" s="36">
        <v>-0.66666666669999997</v>
      </c>
      <c r="L26" s="35">
        <v>27.032974169999999</v>
      </c>
      <c r="M26" s="50">
        <v>-16.01259924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18.256410259999999</v>
      </c>
      <c r="F27" s="34">
        <v>38.367039660000003</v>
      </c>
      <c r="G27" s="44">
        <v>209.00733719999999</v>
      </c>
      <c r="H27" s="35">
        <v>-3.906410256</v>
      </c>
      <c r="I27" s="35">
        <v>12.84373267</v>
      </c>
      <c r="J27" s="43">
        <v>-1.189758476</v>
      </c>
      <c r="K27" s="36">
        <v>-5.0564102560000004</v>
      </c>
      <c r="L27" s="35">
        <v>30.46436503</v>
      </c>
      <c r="M27" s="50">
        <v>13.66462907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</v>
      </c>
      <c r="F28" s="34">
        <v>21.32945848</v>
      </c>
      <c r="G28" s="44">
        <v>340.77430349999997</v>
      </c>
      <c r="H28" s="35">
        <v>-2</v>
      </c>
      <c r="I28" s="35">
        <v>16.028461780000001</v>
      </c>
      <c r="J28" s="43">
        <v>-14.908351850000001</v>
      </c>
      <c r="K28" s="36">
        <v>-0.7</v>
      </c>
      <c r="L28" s="35">
        <v>27.815637150000001</v>
      </c>
      <c r="M28" s="50">
        <v>8.5294300580000009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21.794871789999998</v>
      </c>
      <c r="F29" s="34">
        <v>31.004595439999999</v>
      </c>
      <c r="G29" s="44">
        <v>193.84713830000001</v>
      </c>
      <c r="H29" s="35">
        <v>-3.7448717949999999</v>
      </c>
      <c r="I29" s="35">
        <v>12.29024413</v>
      </c>
      <c r="J29" s="43">
        <v>-4.549738455</v>
      </c>
      <c r="K29" s="36">
        <v>-4.6948717950000001</v>
      </c>
      <c r="L29" s="35">
        <v>29.979865490000002</v>
      </c>
      <c r="M29" s="50">
        <v>3.4750354790000002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17.641025639999999</v>
      </c>
      <c r="F30" s="34">
        <v>31.18494621</v>
      </c>
      <c r="G30" s="44">
        <v>234.96836970000001</v>
      </c>
      <c r="H30" s="35">
        <v>-2.6410256410000001</v>
      </c>
      <c r="I30" s="35">
        <v>13.11264948</v>
      </c>
      <c r="J30" s="43">
        <v>-10.95853163</v>
      </c>
      <c r="K30" s="36">
        <v>-2.8910256410000001</v>
      </c>
      <c r="L30" s="35">
        <v>31.015850969999999</v>
      </c>
      <c r="M30" s="50">
        <v>-4.00575291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23.256410259999999</v>
      </c>
      <c r="F31" s="34">
        <v>35.185681119999998</v>
      </c>
      <c r="G31" s="44">
        <v>154.8656651</v>
      </c>
      <c r="H31" s="35">
        <v>-3.9564102559999998</v>
      </c>
      <c r="I31" s="35">
        <v>12.55037969</v>
      </c>
      <c r="J31" s="43">
        <v>12.22935674</v>
      </c>
      <c r="K31" s="36">
        <v>-5.7564102559999997</v>
      </c>
      <c r="L31" s="35">
        <v>31.616881020000001</v>
      </c>
      <c r="M31" s="50">
        <v>24.733062260000001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19.487179489999999</v>
      </c>
      <c r="F32" s="34">
        <v>36.844697019999998</v>
      </c>
      <c r="G32" s="44">
        <v>178.3174837</v>
      </c>
      <c r="H32" s="35">
        <v>-3.1871794869999999</v>
      </c>
      <c r="I32" s="35">
        <v>12.15231979</v>
      </c>
      <c r="J32" s="43">
        <v>9.9256808529999994</v>
      </c>
      <c r="K32" s="36">
        <v>-5.1871794869999999</v>
      </c>
      <c r="L32" s="35">
        <v>30.53461969</v>
      </c>
      <c r="M32" s="50">
        <v>22.07967597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13.61538462</v>
      </c>
      <c r="F33" s="34">
        <v>17.64206896</v>
      </c>
      <c r="G33" s="44">
        <v>320.09090309999999</v>
      </c>
      <c r="H33" s="35">
        <v>-1.615384615</v>
      </c>
      <c r="I33" s="35">
        <v>16.77145118</v>
      </c>
      <c r="J33" s="43">
        <v>-17.608117190000002</v>
      </c>
      <c r="K33" s="36">
        <v>-0.76538461540000002</v>
      </c>
      <c r="L33" s="35">
        <v>28.373994159999999</v>
      </c>
      <c r="M33" s="50">
        <v>-12.008155029999999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15.79487179</v>
      </c>
      <c r="F34" s="34">
        <v>23.2913277</v>
      </c>
      <c r="G34" s="44">
        <v>272.00339270000001</v>
      </c>
      <c r="H34" s="35">
        <v>-2.1448717949999998</v>
      </c>
      <c r="I34" s="35">
        <v>13.510888359999999</v>
      </c>
      <c r="J34" s="43">
        <v>-15.8960437</v>
      </c>
      <c r="K34" s="36">
        <v>-1.6948717950000001</v>
      </c>
      <c r="L34" s="35">
        <v>29.972872989999999</v>
      </c>
      <c r="M34" s="50">
        <v>-18.106790329999999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24.38461538</v>
      </c>
      <c r="F35" s="34">
        <v>28.166797200000001</v>
      </c>
      <c r="G35" s="44">
        <v>174.50330589999999</v>
      </c>
      <c r="H35" s="35">
        <v>-4.0846153850000002</v>
      </c>
      <c r="I35" s="35">
        <v>10.75644623</v>
      </c>
      <c r="J35" s="43">
        <v>7.3852164189999998</v>
      </c>
      <c r="K35" s="36">
        <v>-5.5846153850000002</v>
      </c>
      <c r="L35" s="35">
        <v>27.545711099999998</v>
      </c>
      <c r="M35" s="50">
        <v>13.332404540000001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24.435897440000002</v>
      </c>
      <c r="F36" s="34">
        <v>28.584734749999999</v>
      </c>
      <c r="G36" s="44">
        <v>190.29888249999999</v>
      </c>
      <c r="H36" s="35">
        <v>-3.8358974360000002</v>
      </c>
      <c r="I36" s="35">
        <v>11.844125350000001</v>
      </c>
      <c r="J36" s="43">
        <v>4.1758539240000001</v>
      </c>
      <c r="K36" s="36">
        <v>-4.7358974360000001</v>
      </c>
      <c r="L36" s="35">
        <v>29.088404730000001</v>
      </c>
      <c r="M36" s="50">
        <v>0.95846553889999997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23.15384615</v>
      </c>
      <c r="F37" s="34">
        <v>46.61239707</v>
      </c>
      <c r="G37" s="44">
        <v>124.5817241</v>
      </c>
      <c r="H37" s="35">
        <v>-3.6038461540000002</v>
      </c>
      <c r="I37" s="35">
        <v>13.29950831</v>
      </c>
      <c r="J37" s="43">
        <v>14.306521930000001</v>
      </c>
      <c r="K37" s="36">
        <v>-5.7538461539999997</v>
      </c>
      <c r="L37" s="35">
        <v>36.762309770000002</v>
      </c>
      <c r="M37" s="50">
        <v>26.495233519999999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21.92307692</v>
      </c>
      <c r="F38" s="34">
        <v>36.736004800000003</v>
      </c>
      <c r="G38" s="44">
        <v>164.52803829999999</v>
      </c>
      <c r="H38" s="35">
        <v>-3.923076923</v>
      </c>
      <c r="I38" s="35">
        <v>12.6323477</v>
      </c>
      <c r="J38" s="43">
        <v>15.49385442</v>
      </c>
      <c r="K38" s="36">
        <v>-5.7730769229999996</v>
      </c>
      <c r="L38" s="35">
        <v>31.917693830000001</v>
      </c>
      <c r="M38" s="50">
        <v>27.63049573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28.435897440000002</v>
      </c>
      <c r="F39" s="34">
        <v>25.653242259999999</v>
      </c>
      <c r="G39" s="44">
        <v>127.5694362</v>
      </c>
      <c r="H39" s="35">
        <v>-3.635897436</v>
      </c>
      <c r="I39" s="35">
        <v>11.20462575</v>
      </c>
      <c r="J39" s="43">
        <v>7.3904144240000003</v>
      </c>
      <c r="K39" s="36">
        <v>-7.4858974360000001</v>
      </c>
      <c r="L39" s="35">
        <v>27.57940735</v>
      </c>
      <c r="M39" s="50">
        <v>24.13644262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13.820512819999999</v>
      </c>
      <c r="F40" s="34">
        <v>18.800178670000001</v>
      </c>
      <c r="G40" s="44">
        <v>308.34520529999998</v>
      </c>
      <c r="H40" s="35">
        <v>-1.920512821</v>
      </c>
      <c r="I40" s="35">
        <v>16.854297110000001</v>
      </c>
      <c r="J40" s="43">
        <v>-14.38091595</v>
      </c>
      <c r="K40" s="36">
        <v>-0.97051282049999998</v>
      </c>
      <c r="L40" s="35">
        <v>28.401144259999999</v>
      </c>
      <c r="M40" s="50">
        <v>-1.8807034010000001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27.102564099999999</v>
      </c>
      <c r="F41" s="34">
        <v>36.07707963</v>
      </c>
      <c r="G41" s="44">
        <v>120.9411714</v>
      </c>
      <c r="H41" s="35">
        <v>-3.8025641029999999</v>
      </c>
      <c r="I41" s="35">
        <v>12.81994319</v>
      </c>
      <c r="J41" s="43">
        <v>10.351183969999999</v>
      </c>
      <c r="K41" s="36">
        <v>-7.0525641029999999</v>
      </c>
      <c r="L41" s="35">
        <v>33.183175810000002</v>
      </c>
      <c r="M41" s="50">
        <v>24.352439789999998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12.23076923</v>
      </c>
      <c r="F42" s="34">
        <v>44.848232170000003</v>
      </c>
      <c r="G42" s="44">
        <v>276.39611280000003</v>
      </c>
      <c r="H42" s="35">
        <v>-3.230769231</v>
      </c>
      <c r="I42" s="35">
        <v>14.60868016</v>
      </c>
      <c r="J42" s="43">
        <v>-7.6901595949999999</v>
      </c>
      <c r="K42" s="36">
        <v>-2.980769231</v>
      </c>
      <c r="L42" s="35">
        <v>31.297025680000001</v>
      </c>
      <c r="M42" s="50">
        <v>17.352215309999998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13.79487179</v>
      </c>
      <c r="F43" s="34">
        <v>26.54930036</v>
      </c>
      <c r="G43" s="44">
        <v>271.65845109999998</v>
      </c>
      <c r="H43" s="35">
        <v>-2.8948717949999998</v>
      </c>
      <c r="I43" s="35">
        <v>13.350474760000001</v>
      </c>
      <c r="J43" s="43">
        <v>-9.3152462919999994</v>
      </c>
      <c r="K43" s="36">
        <v>-2.1948717950000001</v>
      </c>
      <c r="L43" s="35">
        <v>27.99444372</v>
      </c>
      <c r="M43" s="50">
        <v>-2.403723941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21.564102559999998</v>
      </c>
      <c r="F44" s="34">
        <v>40.421728770000001</v>
      </c>
      <c r="G44" s="44">
        <v>143.4166721</v>
      </c>
      <c r="H44" s="35">
        <v>-3.5641025640000001</v>
      </c>
      <c r="I44" s="35">
        <v>12.81323903</v>
      </c>
      <c r="J44" s="43">
        <v>15.41405965</v>
      </c>
      <c r="K44" s="36">
        <v>-5.7141025640000001</v>
      </c>
      <c r="L44" s="35">
        <v>34.132745870000001</v>
      </c>
      <c r="M44" s="50">
        <v>29.724608509999999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20.794871789999998</v>
      </c>
      <c r="F45" s="34">
        <v>39.53639158</v>
      </c>
      <c r="G45" s="44">
        <v>178.32486919999999</v>
      </c>
      <c r="H45" s="35">
        <v>-3.8948717949999998</v>
      </c>
      <c r="I45" s="35">
        <v>12.82554747</v>
      </c>
      <c r="J45" s="43">
        <v>8.217694195</v>
      </c>
      <c r="K45" s="36">
        <v>-5.6448717950000002</v>
      </c>
      <c r="L45" s="35">
        <v>32.834165830000003</v>
      </c>
      <c r="M45" s="50">
        <v>17.17471368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15.974358970000001</v>
      </c>
      <c r="F46" s="34">
        <v>20.289400539999999</v>
      </c>
      <c r="G46" s="44">
        <v>287.51377880000001</v>
      </c>
      <c r="H46" s="35">
        <v>-2.174358974</v>
      </c>
      <c r="I46" s="35">
        <v>16.690389100000001</v>
      </c>
      <c r="J46" s="43">
        <v>-16.044986219999998</v>
      </c>
      <c r="K46" s="36">
        <v>-1.0743589739999999</v>
      </c>
      <c r="L46" s="35">
        <v>31.71759046</v>
      </c>
      <c r="M46" s="50">
        <v>-33.491478409999999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14.46153846</v>
      </c>
      <c r="F47" s="34">
        <v>18.66640228</v>
      </c>
      <c r="G47" s="44">
        <v>295.01296880000001</v>
      </c>
      <c r="H47" s="35">
        <v>-1.711538462</v>
      </c>
      <c r="I47" s="35">
        <v>16.81693083</v>
      </c>
      <c r="J47" s="43">
        <v>-7.3904344599999998</v>
      </c>
      <c r="K47" s="36">
        <v>-1.1115384619999999</v>
      </c>
      <c r="L47" s="35">
        <v>29.829697960000001</v>
      </c>
      <c r="M47" s="50">
        <v>-24.35632756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22.30769231</v>
      </c>
      <c r="F48" s="34">
        <v>23.05694536</v>
      </c>
      <c r="G48" s="44">
        <v>229.15615320000001</v>
      </c>
      <c r="H48" s="35">
        <v>-2.7076923079999999</v>
      </c>
      <c r="I48" s="35">
        <v>13.43733784</v>
      </c>
      <c r="J48" s="43">
        <v>-10.985329500000001</v>
      </c>
      <c r="K48" s="36">
        <v>-2.6576923080000001</v>
      </c>
      <c r="L48" s="35">
        <v>29.500036300000001</v>
      </c>
      <c r="M48" s="50">
        <v>-20.05632829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13.282051279999999</v>
      </c>
      <c r="F49" s="34">
        <v>15.08358589</v>
      </c>
      <c r="G49" s="44">
        <v>317.31169410000001</v>
      </c>
      <c r="H49" s="35">
        <v>-2.1320512819999999</v>
      </c>
      <c r="I49" s="35">
        <v>15.613211870000001</v>
      </c>
      <c r="J49" s="43">
        <v>-10.30422856</v>
      </c>
      <c r="K49" s="36">
        <v>-0.83205128210000001</v>
      </c>
      <c r="L49" s="35">
        <v>25.07357506</v>
      </c>
      <c r="M49" s="50">
        <v>-14.278583579999999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25.53846154</v>
      </c>
      <c r="F50" s="34">
        <v>36.017121289999999</v>
      </c>
      <c r="G50" s="44">
        <v>135.43334110000001</v>
      </c>
      <c r="H50" s="35">
        <v>-4.0884615379999998</v>
      </c>
      <c r="I50" s="35">
        <v>12.65647061</v>
      </c>
      <c r="J50" s="43">
        <v>9.6713669610000004</v>
      </c>
      <c r="K50" s="36">
        <v>-6.4384615380000003</v>
      </c>
      <c r="L50" s="35">
        <v>32.8108887</v>
      </c>
      <c r="M50" s="50">
        <v>23.349015770000001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13.61538462</v>
      </c>
      <c r="F51" s="34">
        <v>38.178069729999997</v>
      </c>
      <c r="G51" s="44">
        <v>264.8816157</v>
      </c>
      <c r="H51" s="35">
        <v>-3.4153846149999998</v>
      </c>
      <c r="I51" s="35">
        <v>14.03646809</v>
      </c>
      <c r="J51" s="43">
        <v>-10.08622928</v>
      </c>
      <c r="K51" s="36">
        <v>-2.9653846150000001</v>
      </c>
      <c r="L51" s="35">
        <v>30.15707823</v>
      </c>
      <c r="M51" s="50">
        <v>6.2817151689999999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17.69230769</v>
      </c>
      <c r="F52" s="34">
        <v>35.490564839999998</v>
      </c>
      <c r="G52" s="44">
        <v>202.26200549999999</v>
      </c>
      <c r="H52" s="35">
        <v>-4.6423076920000002</v>
      </c>
      <c r="I52" s="35">
        <v>12.35967892</v>
      </c>
      <c r="J52" s="43">
        <v>1.4939523859999999</v>
      </c>
      <c r="K52" s="36">
        <v>-4.9923076919999998</v>
      </c>
      <c r="L52" s="35">
        <v>28.75115117</v>
      </c>
      <c r="M52" s="50">
        <v>17.164942799999999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12.15384615</v>
      </c>
      <c r="F53" s="34">
        <v>18.07414563</v>
      </c>
      <c r="G53" s="44">
        <v>383.57291559999999</v>
      </c>
      <c r="H53" s="35">
        <v>-1.903846154</v>
      </c>
      <c r="I53" s="35">
        <v>13.93232218</v>
      </c>
      <c r="J53" s="43">
        <v>-2.3879809939999999</v>
      </c>
      <c r="K53" s="36">
        <v>-0.85384615379999995</v>
      </c>
      <c r="L53" s="35">
        <v>24.36726767</v>
      </c>
      <c r="M53" s="50">
        <v>23.430408029999999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24.128205130000001</v>
      </c>
      <c r="F54" s="34">
        <v>33.734328339999998</v>
      </c>
      <c r="G54" s="44">
        <v>164.2113482</v>
      </c>
      <c r="H54" s="35">
        <v>-4.0782051279999996</v>
      </c>
      <c r="I54" s="35">
        <v>12.08980944</v>
      </c>
      <c r="J54" s="43">
        <v>7.7669180889999998</v>
      </c>
      <c r="K54" s="36">
        <v>-5.8782051280000003</v>
      </c>
      <c r="L54" s="35">
        <v>30.732283519999999</v>
      </c>
      <c r="M54" s="50">
        <v>19.793849030000001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</v>
      </c>
      <c r="F55" s="34">
        <v>18.085309049999999</v>
      </c>
      <c r="G55" s="44">
        <v>299.57602759999997</v>
      </c>
      <c r="H55" s="35">
        <v>-1.9</v>
      </c>
      <c r="I55" s="35">
        <v>17.20494983</v>
      </c>
      <c r="J55" s="43">
        <v>-4.7219435519999999</v>
      </c>
      <c r="K55" s="36">
        <v>-1</v>
      </c>
      <c r="L55" s="35">
        <v>28.44702041</v>
      </c>
      <c r="M55" s="50">
        <v>-21.968256839999999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19.025641029999999</v>
      </c>
      <c r="F56" s="34">
        <v>33.064246009999998</v>
      </c>
      <c r="G56" s="44">
        <v>228.11241329999999</v>
      </c>
      <c r="H56" s="35">
        <v>-2.5256410260000002</v>
      </c>
      <c r="I56" s="35">
        <v>13.83992918</v>
      </c>
      <c r="J56" s="43">
        <v>-11.76668737</v>
      </c>
      <c r="K56" s="36">
        <v>-3.1756410260000001</v>
      </c>
      <c r="L56" s="35">
        <v>32.956149940000003</v>
      </c>
      <c r="M56" s="50">
        <v>-12.835351510000001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13.76923077</v>
      </c>
      <c r="F57" s="34">
        <v>16.700236830000001</v>
      </c>
      <c r="G57" s="44">
        <v>340.49497059999999</v>
      </c>
      <c r="H57" s="35">
        <v>-1.4692307689999999</v>
      </c>
      <c r="I57" s="35">
        <v>16.526092970000001</v>
      </c>
      <c r="J57" s="43">
        <v>-12.667606299999999</v>
      </c>
      <c r="K57" s="36">
        <v>-0.7692307692</v>
      </c>
      <c r="L57" s="35">
        <v>27.592539850000001</v>
      </c>
      <c r="M57" s="50">
        <v>-2.8116654140000001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26.30769231</v>
      </c>
      <c r="F58" s="34">
        <v>28.337934149999999</v>
      </c>
      <c r="G58" s="44">
        <v>150.40244820000001</v>
      </c>
      <c r="H58" s="35">
        <v>-4.2076923080000004</v>
      </c>
      <c r="I58" s="35">
        <v>10.26042477</v>
      </c>
      <c r="J58" s="43">
        <v>6.038380933</v>
      </c>
      <c r="K58" s="36">
        <v>-6.4076923079999997</v>
      </c>
      <c r="L58" s="35">
        <v>27.357348309999999</v>
      </c>
      <c r="M58" s="50">
        <v>20.017706279999999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14.66666667</v>
      </c>
      <c r="F59" s="34">
        <v>15.80384113</v>
      </c>
      <c r="G59" s="44">
        <v>294.62852909999998</v>
      </c>
      <c r="H59" s="35">
        <v>-1.266666667</v>
      </c>
      <c r="I59" s="35">
        <v>14.339466180000001</v>
      </c>
      <c r="J59" s="43">
        <v>-16.353173689999998</v>
      </c>
      <c r="K59" s="36">
        <v>-0.66666666669999997</v>
      </c>
      <c r="L59" s="35">
        <v>26.45915183</v>
      </c>
      <c r="M59" s="50">
        <v>-15.26403807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15.07692308</v>
      </c>
      <c r="F60" s="34">
        <v>22.244164049999998</v>
      </c>
      <c r="G60" s="44">
        <v>279.62230829999999</v>
      </c>
      <c r="H60" s="35">
        <v>-2.1269230769999998</v>
      </c>
      <c r="I60" s="35">
        <v>12.580523810000001</v>
      </c>
      <c r="J60" s="43">
        <v>-8.2939183589999992</v>
      </c>
      <c r="K60" s="36">
        <v>-1.9269230770000001</v>
      </c>
      <c r="L60" s="35">
        <v>27.466519770000001</v>
      </c>
      <c r="M60" s="50">
        <v>-12.01398747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19.512820510000001</v>
      </c>
      <c r="F61" s="34">
        <v>19.56956624</v>
      </c>
      <c r="G61" s="44">
        <v>257.26844360000001</v>
      </c>
      <c r="H61" s="35">
        <v>-2.962820513</v>
      </c>
      <c r="I61" s="35">
        <v>14.79799682</v>
      </c>
      <c r="J61" s="43">
        <v>-17.375116500000001</v>
      </c>
      <c r="K61" s="36">
        <v>-1.862820513</v>
      </c>
      <c r="L61" s="35">
        <v>30.738124289999998</v>
      </c>
      <c r="M61" s="50">
        <v>-33.803962409999997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15.051282049999999</v>
      </c>
      <c r="F62" s="34">
        <v>28.782069920000001</v>
      </c>
      <c r="G62" s="44">
        <v>266.84429829999999</v>
      </c>
      <c r="H62" s="35">
        <v>-2.7012820510000002</v>
      </c>
      <c r="I62" s="35">
        <v>13.15208383</v>
      </c>
      <c r="J62" s="43">
        <v>-13.16798687</v>
      </c>
      <c r="K62" s="36">
        <v>-2.4012820509999999</v>
      </c>
      <c r="L62" s="35">
        <v>29.537435200000001</v>
      </c>
      <c r="M62" s="50">
        <v>-5.4885355540000003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19.435897440000002</v>
      </c>
      <c r="F63" s="34">
        <v>46.959166400000001</v>
      </c>
      <c r="G63" s="44">
        <v>160.2623433</v>
      </c>
      <c r="H63" s="35">
        <v>-3.885897436</v>
      </c>
      <c r="I63" s="35">
        <v>13.56899379</v>
      </c>
      <c r="J63" s="43">
        <v>16.630119780000001</v>
      </c>
      <c r="K63" s="36">
        <v>-5.2858974359999999</v>
      </c>
      <c r="L63" s="35">
        <v>35.15582526</v>
      </c>
      <c r="M63" s="50">
        <v>37.583476320000003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13.87179487</v>
      </c>
      <c r="F64" s="34">
        <v>15.488273619999999</v>
      </c>
      <c r="G64" s="44">
        <v>327.90866399999999</v>
      </c>
      <c r="H64" s="35">
        <v>-1.721794872</v>
      </c>
      <c r="I64" s="35">
        <v>15.76150427</v>
      </c>
      <c r="J64" s="43">
        <v>-11.374995309999999</v>
      </c>
      <c r="K64" s="36">
        <v>-0.92179487179999997</v>
      </c>
      <c r="L64" s="35">
        <v>25.982711699999999</v>
      </c>
      <c r="M64" s="50">
        <v>-8.2771894679999996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19.820512820000001</v>
      </c>
      <c r="F65" s="34">
        <v>28.524598340000001</v>
      </c>
      <c r="G65" s="44">
        <v>221.22716310000001</v>
      </c>
      <c r="H65" s="35">
        <v>-2.670512821</v>
      </c>
      <c r="I65" s="35">
        <v>13.63505284</v>
      </c>
      <c r="J65" s="43">
        <v>-9.1516234099999991</v>
      </c>
      <c r="K65" s="36">
        <v>-2.6205128210000002</v>
      </c>
      <c r="L65" s="35">
        <v>31.650315540000001</v>
      </c>
      <c r="M65" s="50">
        <v>-16.434569249999999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12.179487180000001</v>
      </c>
      <c r="F66" s="34">
        <v>20.516078950000001</v>
      </c>
      <c r="G66" s="44">
        <v>380.34602360000002</v>
      </c>
      <c r="H66" s="35">
        <v>-1.9794871789999999</v>
      </c>
      <c r="I66" s="35">
        <v>15.915576270000001</v>
      </c>
      <c r="J66" s="43">
        <v>-3.969017215</v>
      </c>
      <c r="K66" s="36">
        <v>-0.67948717950000004</v>
      </c>
      <c r="L66" s="35">
        <v>26.26086102</v>
      </c>
      <c r="M66" s="50">
        <v>21.599787490000001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15.589743589999999</v>
      </c>
      <c r="F67" s="34">
        <v>18.076368970000001</v>
      </c>
      <c r="G67" s="44">
        <v>286.12575989999999</v>
      </c>
      <c r="H67" s="35">
        <v>-1.93974359</v>
      </c>
      <c r="I67" s="35">
        <v>12.6614282</v>
      </c>
      <c r="J67" s="43">
        <v>-15.75367297</v>
      </c>
      <c r="K67" s="36">
        <v>-1.23974359</v>
      </c>
      <c r="L67" s="35">
        <v>26.338728270000001</v>
      </c>
      <c r="M67" s="50">
        <v>-17.718975499999999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21.410256409999999</v>
      </c>
      <c r="F68" s="34">
        <v>42.795069959999999</v>
      </c>
      <c r="G68" s="44">
        <v>123.0708593</v>
      </c>
      <c r="H68" s="35">
        <v>-3.4602564099999999</v>
      </c>
      <c r="I68" s="35">
        <v>13.14017383</v>
      </c>
      <c r="J68" s="43">
        <v>15.32942967</v>
      </c>
      <c r="K68" s="36">
        <v>-5.4102564099999997</v>
      </c>
      <c r="L68" s="35">
        <v>35.693183150000003</v>
      </c>
      <c r="M68" s="50">
        <v>30.20740945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18.128205130000001</v>
      </c>
      <c r="F69" s="34">
        <v>19.39462241</v>
      </c>
      <c r="G69" s="44">
        <v>272.75504599999999</v>
      </c>
      <c r="H69" s="35">
        <v>-2.6282051279999998</v>
      </c>
      <c r="I69" s="35">
        <v>15.936304870000001</v>
      </c>
      <c r="J69" s="43">
        <v>-21.160393679999999</v>
      </c>
      <c r="K69" s="36">
        <v>-1.6782051280000001</v>
      </c>
      <c r="L69" s="35">
        <v>31.547163309999998</v>
      </c>
      <c r="M69" s="50">
        <v>-43.000000900000003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12.12820513</v>
      </c>
      <c r="F70" s="34">
        <v>16.96316543</v>
      </c>
      <c r="G70" s="44">
        <v>368.23910069999999</v>
      </c>
      <c r="H70" s="35">
        <v>-1.6782051280000001</v>
      </c>
      <c r="I70" s="35">
        <v>14.47679801</v>
      </c>
      <c r="J70" s="43">
        <v>-7.1027436320000001</v>
      </c>
      <c r="K70" s="36">
        <v>-0.67820512820000001</v>
      </c>
      <c r="L70" s="35">
        <v>25.379461620000001</v>
      </c>
      <c r="M70" s="50">
        <v>12.64698778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22.53846154</v>
      </c>
      <c r="F71" s="34">
        <v>38.420225139999999</v>
      </c>
      <c r="G71" s="44">
        <v>175.746219</v>
      </c>
      <c r="H71" s="35">
        <v>-4.0884615379999998</v>
      </c>
      <c r="I71" s="35">
        <v>12.627909369999999</v>
      </c>
      <c r="J71" s="43">
        <v>5.3700961319999996</v>
      </c>
      <c r="K71" s="36">
        <v>-5.5884615379999998</v>
      </c>
      <c r="L71" s="35">
        <v>32.372830200000003</v>
      </c>
      <c r="M71" s="50">
        <v>13.484649839999999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26.53846154</v>
      </c>
      <c r="F72" s="34">
        <v>25.866863980000002</v>
      </c>
      <c r="G72" s="44">
        <v>202.86201750000001</v>
      </c>
      <c r="H72" s="35">
        <v>-3.1884615379999999</v>
      </c>
      <c r="I72" s="35">
        <v>11.77218173</v>
      </c>
      <c r="J72" s="43">
        <v>-0.20004857179999999</v>
      </c>
      <c r="K72" s="36">
        <v>-4.5884615379999998</v>
      </c>
      <c r="L72" s="35">
        <v>28.21456216</v>
      </c>
      <c r="M72" s="50">
        <v>-3.1121050210000001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14.61538462</v>
      </c>
      <c r="F73" s="34">
        <v>15.63717211</v>
      </c>
      <c r="G73" s="44">
        <v>310.77134100000001</v>
      </c>
      <c r="H73" s="35">
        <v>-1.7653846150000001</v>
      </c>
      <c r="I73" s="35">
        <v>14.81241571</v>
      </c>
      <c r="J73" s="43">
        <v>-17.344855330000001</v>
      </c>
      <c r="K73" s="36">
        <v>-0.81538461539999996</v>
      </c>
      <c r="L73" s="35">
        <v>26.764729800000001</v>
      </c>
      <c r="M73" s="50">
        <v>-15.47552297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22.666666670000001</v>
      </c>
      <c r="F74" s="34">
        <v>30.80255846</v>
      </c>
      <c r="G74" s="44">
        <v>216.99457949999999</v>
      </c>
      <c r="H74" s="35">
        <v>-2.766666667</v>
      </c>
      <c r="I74" s="35">
        <v>13.51964804</v>
      </c>
      <c r="J74" s="43">
        <v>-5.1369127460000001</v>
      </c>
      <c r="K74" s="36">
        <v>-3.4166666669999999</v>
      </c>
      <c r="L74" s="35">
        <v>32.035506210000001</v>
      </c>
      <c r="M74" s="50">
        <v>-9.6236622040000004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16.282051280000001</v>
      </c>
      <c r="F75" s="34">
        <v>34.418457420000003</v>
      </c>
      <c r="G75" s="44">
        <v>244.7124499</v>
      </c>
      <c r="H75" s="35">
        <v>-2.8320512820000001</v>
      </c>
      <c r="I75" s="35">
        <v>15.39993104</v>
      </c>
      <c r="J75" s="43">
        <v>-14.46035258</v>
      </c>
      <c r="K75" s="36">
        <v>-1.932051282</v>
      </c>
      <c r="L75" s="35">
        <v>35.882241530000002</v>
      </c>
      <c r="M75" s="50">
        <v>-15.51922229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18.128205130000001</v>
      </c>
      <c r="F76" s="34">
        <v>38.607928010000002</v>
      </c>
      <c r="G76" s="44">
        <v>200.333708</v>
      </c>
      <c r="H76" s="35">
        <v>-4.0282051279999997</v>
      </c>
      <c r="I76" s="35">
        <v>13.257334119999999</v>
      </c>
      <c r="J76" s="43">
        <v>-1.7704414879999999</v>
      </c>
      <c r="K76" s="36">
        <v>-4.8282051279999996</v>
      </c>
      <c r="L76" s="35">
        <v>31.60080155</v>
      </c>
      <c r="M76" s="50">
        <v>7.84629128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25.564102559999998</v>
      </c>
      <c r="F77" s="34">
        <v>27.923072470000001</v>
      </c>
      <c r="G77" s="44">
        <v>214.880977</v>
      </c>
      <c r="H77" s="35">
        <v>-3.0641025640000001</v>
      </c>
      <c r="I77" s="35">
        <v>12.8517633</v>
      </c>
      <c r="J77" s="43">
        <v>-10.27332679</v>
      </c>
      <c r="K77" s="36">
        <v>-3.9141025639999998</v>
      </c>
      <c r="L77" s="35">
        <v>29.68255306</v>
      </c>
      <c r="M77" s="50">
        <v>-12.40060802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16.435897440000002</v>
      </c>
      <c r="F78" s="34">
        <v>21.359323209999999</v>
      </c>
      <c r="G78" s="44">
        <v>272.39658470000001</v>
      </c>
      <c r="H78" s="35">
        <v>-2.2358974360000001</v>
      </c>
      <c r="I78" s="35">
        <v>15.67084103</v>
      </c>
      <c r="J78" s="43">
        <v>-19.545885330000001</v>
      </c>
      <c r="K78" s="36">
        <v>-0.98589743590000001</v>
      </c>
      <c r="L78" s="35">
        <v>31.627501689999999</v>
      </c>
      <c r="M78" s="50">
        <v>-32.155873419999999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16.102564099999999</v>
      </c>
      <c r="F79" s="34">
        <v>39.189867749999998</v>
      </c>
      <c r="G79" s="44">
        <v>225.9970198</v>
      </c>
      <c r="H79" s="35">
        <v>-4.1525641029999996</v>
      </c>
      <c r="I79" s="35">
        <v>13.675097299999999</v>
      </c>
      <c r="J79" s="43">
        <v>-3.8869980480000001</v>
      </c>
      <c r="K79" s="36">
        <v>-4.0025641030000001</v>
      </c>
      <c r="L79" s="35">
        <v>30.107563809999998</v>
      </c>
      <c r="M79" s="50">
        <v>11.467034229999999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28.589743590000001</v>
      </c>
      <c r="F80" s="34">
        <v>23.80214187</v>
      </c>
      <c r="G80" s="44">
        <v>182.04479259999999</v>
      </c>
      <c r="H80" s="35">
        <v>-3.8897435900000001</v>
      </c>
      <c r="I80" s="35">
        <v>10.08222788</v>
      </c>
      <c r="J80" s="43">
        <v>-6.9567911039999997</v>
      </c>
      <c r="K80" s="36">
        <v>-7.0397435899999996</v>
      </c>
      <c r="L80" s="35">
        <v>23.74988411</v>
      </c>
      <c r="M80" s="50">
        <v>1.7293477909999999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14.76923077</v>
      </c>
      <c r="F81" s="34">
        <v>31.931389930000002</v>
      </c>
      <c r="G81" s="44">
        <v>254.7520117</v>
      </c>
      <c r="H81" s="35">
        <v>-2.8692307690000001</v>
      </c>
      <c r="I81" s="35">
        <v>13.351895020000001</v>
      </c>
      <c r="J81" s="43">
        <v>-13.67608004</v>
      </c>
      <c r="K81" s="36">
        <v>-2.8692307690000001</v>
      </c>
      <c r="L81" s="35">
        <v>28.162824789999998</v>
      </c>
      <c r="M81" s="50">
        <v>-1.1588250739999999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20.205128210000002</v>
      </c>
      <c r="F82" s="34">
        <v>22.013357939999999</v>
      </c>
      <c r="G82" s="44">
        <v>240.2007145</v>
      </c>
      <c r="H82" s="35">
        <v>-2.5051282050000001</v>
      </c>
      <c r="I82" s="35">
        <v>14.091547370000001</v>
      </c>
      <c r="J82" s="43">
        <v>-19.528063670000002</v>
      </c>
      <c r="K82" s="36">
        <v>-1.855128205</v>
      </c>
      <c r="L82" s="35">
        <v>30.31666143</v>
      </c>
      <c r="M82" s="50">
        <v>-25.441708689999999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15.79487179</v>
      </c>
      <c r="F83" s="34">
        <v>32.017241060000003</v>
      </c>
      <c r="G83" s="44">
        <v>237.43155100000001</v>
      </c>
      <c r="H83" s="35">
        <v>-2.9448717950000001</v>
      </c>
      <c r="I83" s="35">
        <v>12.94849866</v>
      </c>
      <c r="J83" s="43">
        <v>-13.161372289999999</v>
      </c>
      <c r="K83" s="36">
        <v>-3.2448717949999999</v>
      </c>
      <c r="L83" s="35">
        <v>29.390270839999999</v>
      </c>
      <c r="M83" s="50">
        <v>-1.977380988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16.794871789999998</v>
      </c>
      <c r="F84" s="34">
        <v>23.08819609</v>
      </c>
      <c r="G84" s="44">
        <v>255.80279239999999</v>
      </c>
      <c r="H84" s="35">
        <v>-2.1448717949999998</v>
      </c>
      <c r="I84" s="35">
        <v>14.653718080000001</v>
      </c>
      <c r="J84" s="43">
        <v>-14.524336099999999</v>
      </c>
      <c r="K84" s="36">
        <v>-1.344871795</v>
      </c>
      <c r="L84" s="35">
        <v>31.586800090000001</v>
      </c>
      <c r="M84" s="50">
        <v>-21.633344399999999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23.69230769</v>
      </c>
      <c r="F85" s="34">
        <v>29.936556549999999</v>
      </c>
      <c r="G85" s="44">
        <v>204.89339949999999</v>
      </c>
      <c r="H85" s="35">
        <v>-3.5923076919999999</v>
      </c>
      <c r="I85" s="35">
        <v>12.69844492</v>
      </c>
      <c r="J85" s="43">
        <v>-5.8759613909999997</v>
      </c>
      <c r="K85" s="36">
        <v>-4.2923076919999996</v>
      </c>
      <c r="L85" s="35">
        <v>30.55609625</v>
      </c>
      <c r="M85" s="50">
        <v>-6.4558033510000001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20.512820510000001</v>
      </c>
      <c r="F86" s="34">
        <v>36.572200189999997</v>
      </c>
      <c r="G86" s="44">
        <v>200.97497300000001</v>
      </c>
      <c r="H86" s="35">
        <v>-3.7628205129999999</v>
      </c>
      <c r="I86" s="35">
        <v>12.76955167</v>
      </c>
      <c r="J86" s="43">
        <v>-2.762551196</v>
      </c>
      <c r="K86" s="36">
        <v>-4.5128205130000003</v>
      </c>
      <c r="L86" s="35">
        <v>31.79915115</v>
      </c>
      <c r="M86" s="50">
        <v>5.9881001510000003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19.256410259999999</v>
      </c>
      <c r="F87" s="34">
        <v>30.312506989999999</v>
      </c>
      <c r="G87" s="44">
        <v>218.5042124</v>
      </c>
      <c r="H87" s="35">
        <v>-3.156410256</v>
      </c>
      <c r="I87" s="35">
        <v>12.50126998</v>
      </c>
      <c r="J87" s="43">
        <v>-7.1732288400000002</v>
      </c>
      <c r="K87" s="36">
        <v>-3.7564102560000001</v>
      </c>
      <c r="L87" s="35">
        <v>29.806798709999999</v>
      </c>
      <c r="M87" s="50">
        <v>-0.26095613350000002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15.487179490000001</v>
      </c>
      <c r="F88" s="34">
        <v>30.166714249999998</v>
      </c>
      <c r="G88" s="44">
        <v>257.07076369999999</v>
      </c>
      <c r="H88" s="35">
        <v>-2.9371794869999999</v>
      </c>
      <c r="I88" s="35">
        <v>13.49219049</v>
      </c>
      <c r="J88" s="43">
        <v>-11.63155916</v>
      </c>
      <c r="K88" s="36">
        <v>-2.287179487</v>
      </c>
      <c r="L88" s="35">
        <v>31.547037159999999</v>
      </c>
      <c r="M88" s="50">
        <v>-8.1899075109999995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25.23076923</v>
      </c>
      <c r="F89" s="34">
        <v>33.644055590000001</v>
      </c>
      <c r="G89" s="44">
        <v>153.43929990000001</v>
      </c>
      <c r="H89" s="35">
        <v>-4.3307692309999997</v>
      </c>
      <c r="I89" s="35">
        <v>11.966972609999999</v>
      </c>
      <c r="J89" s="43">
        <v>6.9508778800000002</v>
      </c>
      <c r="K89" s="36">
        <v>-6.1807692310000002</v>
      </c>
      <c r="L89" s="35">
        <v>30.622430300000001</v>
      </c>
      <c r="M89" s="50">
        <v>22.326987389999999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12.66666667</v>
      </c>
      <c r="F90" s="34">
        <v>29.148745510000001</v>
      </c>
      <c r="G90" s="44">
        <v>271.75936039999999</v>
      </c>
      <c r="H90" s="35">
        <v>-2.9166666669999999</v>
      </c>
      <c r="I90" s="35">
        <v>13.15722306</v>
      </c>
      <c r="J90" s="43">
        <v>-6.6560851410000001</v>
      </c>
      <c r="K90" s="36">
        <v>-2.516666667</v>
      </c>
      <c r="L90" s="35">
        <v>27.868150159999999</v>
      </c>
      <c r="M90" s="50">
        <v>4.9377547509999999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19.641025639999999</v>
      </c>
      <c r="F91" s="34">
        <v>47.740483990000001</v>
      </c>
      <c r="G91" s="44">
        <v>141.5434583</v>
      </c>
      <c r="H91" s="35">
        <v>-3.5910256409999999</v>
      </c>
      <c r="I91" s="35">
        <v>12.69604097</v>
      </c>
      <c r="J91" s="43">
        <v>16.431808719999999</v>
      </c>
      <c r="K91" s="36">
        <v>-4.9910256410000002</v>
      </c>
      <c r="L91" s="35">
        <v>35.879312570000003</v>
      </c>
      <c r="M91" s="50">
        <v>37.634910099999999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14.87179487</v>
      </c>
      <c r="F92" s="34">
        <v>18.49419207</v>
      </c>
      <c r="G92" s="44">
        <v>295.40117579999998</v>
      </c>
      <c r="H92" s="35">
        <v>-1.921794872</v>
      </c>
      <c r="I92" s="35">
        <v>15.82449489</v>
      </c>
      <c r="J92" s="43">
        <v>-15.56984272</v>
      </c>
      <c r="K92" s="36">
        <v>-0.67179487179999997</v>
      </c>
      <c r="L92" s="35">
        <v>29.379553269999999</v>
      </c>
      <c r="M92" s="50">
        <v>-20.844983410000001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25.128205130000001</v>
      </c>
      <c r="F93" s="34">
        <v>27.799689950000001</v>
      </c>
      <c r="G93" s="44">
        <v>178.6632559</v>
      </c>
      <c r="H93" s="35">
        <v>-3.7782051280000002</v>
      </c>
      <c r="I93" s="35">
        <v>11.15157462</v>
      </c>
      <c r="J93" s="43">
        <v>2.9739748119999998</v>
      </c>
      <c r="K93" s="36">
        <v>-5.5282051279999997</v>
      </c>
      <c r="L93" s="35">
        <v>28.048760990000002</v>
      </c>
      <c r="M93" s="50">
        <v>8.2864610400000007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28.128205130000001</v>
      </c>
      <c r="F94" s="34">
        <v>18.649896080000001</v>
      </c>
      <c r="G94" s="44">
        <v>153.38221920000001</v>
      </c>
      <c r="H94" s="35">
        <v>-3.828205128</v>
      </c>
      <c r="I94" s="35">
        <v>9.2112458840000002</v>
      </c>
      <c r="J94" s="43">
        <v>0.36004638309999998</v>
      </c>
      <c r="K94" s="36">
        <v>-7.0282051279999997</v>
      </c>
      <c r="L94" s="35">
        <v>21.619253220000001</v>
      </c>
      <c r="M94" s="50">
        <v>12.90450525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23.61538462</v>
      </c>
      <c r="F95" s="34">
        <v>28.425288420000001</v>
      </c>
      <c r="G95" s="44">
        <v>217.49939040000001</v>
      </c>
      <c r="H95" s="35">
        <v>-2.5153846149999999</v>
      </c>
      <c r="I95" s="35">
        <v>13.919850609999999</v>
      </c>
      <c r="J95" s="43">
        <v>-10.729400910000001</v>
      </c>
      <c r="K95" s="36">
        <v>-2.9653846150000001</v>
      </c>
      <c r="L95" s="35">
        <v>31.09302108</v>
      </c>
      <c r="M95" s="50">
        <v>-15.28603425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15.38461538</v>
      </c>
      <c r="F96" s="34">
        <v>41.343559659999997</v>
      </c>
      <c r="G96" s="44">
        <v>223.37463740000001</v>
      </c>
      <c r="H96" s="35">
        <v>-3.7346153850000001</v>
      </c>
      <c r="I96" s="35">
        <v>14.32399577</v>
      </c>
      <c r="J96" s="43">
        <v>-4.3847404799999996</v>
      </c>
      <c r="K96" s="36">
        <v>-3.4346153849999999</v>
      </c>
      <c r="L96" s="35">
        <v>32.162938490000002</v>
      </c>
      <c r="M96" s="50">
        <v>9.7656903499999999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22.84615385</v>
      </c>
      <c r="F97" s="34">
        <v>45.187174820000003</v>
      </c>
      <c r="G97" s="44">
        <v>115.8556815</v>
      </c>
      <c r="H97" s="35">
        <v>-3.4461538460000001</v>
      </c>
      <c r="I97" s="35">
        <v>13.53039463</v>
      </c>
      <c r="J97" s="43">
        <v>12.399943800000001</v>
      </c>
      <c r="K97" s="36">
        <v>-5.7461538460000003</v>
      </c>
      <c r="L97" s="35">
        <v>36.677675600000001</v>
      </c>
      <c r="M97" s="50">
        <v>26.14484264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20.23076923</v>
      </c>
      <c r="F98" s="34">
        <v>45.110512020000002</v>
      </c>
      <c r="G98" s="44">
        <v>132.45033549999999</v>
      </c>
      <c r="H98" s="35">
        <v>-3.6807692310000002</v>
      </c>
      <c r="I98" s="35">
        <v>12.93630785</v>
      </c>
      <c r="J98" s="43">
        <v>17.62225398</v>
      </c>
      <c r="K98" s="36">
        <v>-5.0307692309999998</v>
      </c>
      <c r="L98" s="35">
        <v>35.819864219999999</v>
      </c>
      <c r="M98" s="50">
        <v>33.514818060000003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11.69230769</v>
      </c>
      <c r="F99" s="34">
        <v>36.224641210000001</v>
      </c>
      <c r="G99" s="44">
        <v>290.34585650000002</v>
      </c>
      <c r="H99" s="35">
        <v>-2.7923076920000001</v>
      </c>
      <c r="I99" s="35">
        <v>14.02204162</v>
      </c>
      <c r="J99" s="43">
        <v>-6.464798032</v>
      </c>
      <c r="K99" s="36">
        <v>-2.2923076920000001</v>
      </c>
      <c r="L99" s="35">
        <v>29.706326879999999</v>
      </c>
      <c r="M99" s="50">
        <v>15.843479390000001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27.435897440000002</v>
      </c>
      <c r="F100" s="34">
        <v>22.57436053</v>
      </c>
      <c r="G100" s="44">
        <v>163.2546467</v>
      </c>
      <c r="H100" s="35">
        <v>-3.9358974359999999</v>
      </c>
      <c r="I100" s="35">
        <v>9.8437106449999998</v>
      </c>
      <c r="J100" s="43">
        <v>-1.365110308</v>
      </c>
      <c r="K100" s="36">
        <v>-6.7358974360000001</v>
      </c>
      <c r="L100" s="35">
        <v>24.056362849999999</v>
      </c>
      <c r="M100" s="50">
        <v>11.09251647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22.666666670000001</v>
      </c>
      <c r="F101" s="34">
        <v>30.869394060000001</v>
      </c>
      <c r="G101" s="44">
        <v>179.6549119</v>
      </c>
      <c r="H101" s="35">
        <v>-4.1166666669999996</v>
      </c>
      <c r="I101" s="35">
        <v>11.66666208</v>
      </c>
      <c r="J101" s="43">
        <v>2.558321458</v>
      </c>
      <c r="K101" s="36">
        <v>-4.9666666670000001</v>
      </c>
      <c r="L101" s="35">
        <v>29.191190769999999</v>
      </c>
      <c r="M101" s="50">
        <v>4.8686138039999998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15.61538462</v>
      </c>
      <c r="F102" s="34">
        <v>18.300203570000001</v>
      </c>
      <c r="G102" s="44">
        <v>289.22172419999998</v>
      </c>
      <c r="H102" s="35">
        <v>-1.9653846150000001</v>
      </c>
      <c r="I102" s="35">
        <v>14.820589200000001</v>
      </c>
      <c r="J102" s="43">
        <v>-15.44014308</v>
      </c>
      <c r="K102" s="36">
        <v>-0.96538461539999998</v>
      </c>
      <c r="L102" s="35">
        <v>29.030967660000002</v>
      </c>
      <c r="M102" s="50">
        <v>-23.037684550000002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26.84615385</v>
      </c>
      <c r="F103" s="35">
        <v>25.35591135</v>
      </c>
      <c r="G103" s="18">
        <v>141.90880469999999</v>
      </c>
      <c r="H103" s="47">
        <v>-3.596153846</v>
      </c>
      <c r="I103" s="48">
        <v>10.358003139999999</v>
      </c>
      <c r="J103" s="49">
        <v>5.593389417</v>
      </c>
      <c r="K103" s="47">
        <v>-6.7961538460000002</v>
      </c>
      <c r="L103" s="48">
        <v>26.473005959999998</v>
      </c>
      <c r="M103" s="51">
        <v>23.024106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18.666666670000001</v>
      </c>
      <c r="F104" s="46">
        <v>25.22283676</v>
      </c>
      <c r="G104" s="45">
        <v>244.7008774</v>
      </c>
      <c r="H104" s="47">
        <v>-2.6166666670000001</v>
      </c>
      <c r="I104" s="48">
        <v>15.952295700000001</v>
      </c>
      <c r="J104" s="49">
        <v>-15.047459910000001</v>
      </c>
      <c r="K104" s="47">
        <v>-1.516666667</v>
      </c>
      <c r="L104" s="48">
        <v>34.342936340000001</v>
      </c>
      <c r="M104" s="51">
        <v>-27.504038009999999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27.15384615</v>
      </c>
      <c r="F105" s="46">
        <v>29.089817440000001</v>
      </c>
      <c r="G105" s="45">
        <v>139.90379730000001</v>
      </c>
      <c r="H105" s="47">
        <v>-3.8038461539999999</v>
      </c>
      <c r="I105" s="48">
        <v>11.52464732</v>
      </c>
      <c r="J105" s="49">
        <v>5.479134223</v>
      </c>
      <c r="K105" s="47">
        <v>-6.7538461539999997</v>
      </c>
      <c r="L105" s="48">
        <v>28.611635870000001</v>
      </c>
      <c r="M105" s="51">
        <v>22.191759350000002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12.87179487</v>
      </c>
      <c r="F106" s="46">
        <v>19.724312019999999</v>
      </c>
      <c r="G106" s="45">
        <v>355.75706280000003</v>
      </c>
      <c r="H106" s="47">
        <v>-2.0717948719999999</v>
      </c>
      <c r="I106" s="48">
        <v>16.529417609999999</v>
      </c>
      <c r="J106" s="49">
        <v>-11.363850040000001</v>
      </c>
      <c r="K106" s="47">
        <v>-0.87179487180000004</v>
      </c>
      <c r="L106" s="48">
        <v>27.702928539999998</v>
      </c>
      <c r="M106" s="51">
        <v>9.1311915720000005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12.92307692</v>
      </c>
      <c r="F107" s="46">
        <v>17.553140840000001</v>
      </c>
      <c r="G107" s="45">
        <v>339.74642779999999</v>
      </c>
      <c r="H107" s="47">
        <v>-1.673076923</v>
      </c>
      <c r="I107" s="48">
        <v>17.034070010000001</v>
      </c>
      <c r="J107" s="49">
        <v>-14.46423686</v>
      </c>
      <c r="K107" s="47">
        <v>-0.32307692310000002</v>
      </c>
      <c r="L107" s="48">
        <v>27.950219239999999</v>
      </c>
      <c r="M107" s="51">
        <v>-1.3008678469999999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13.66666667</v>
      </c>
      <c r="F108" s="46">
        <v>16.00109805</v>
      </c>
      <c r="G108" s="45">
        <v>297.48006709999999</v>
      </c>
      <c r="H108" s="47">
        <v>-1.9166666670000001</v>
      </c>
      <c r="I108" s="48">
        <v>15.814055270000001</v>
      </c>
      <c r="J108" s="49">
        <v>-4.4620211970000003</v>
      </c>
      <c r="K108" s="47">
        <v>-0.71666666670000001</v>
      </c>
      <c r="L108" s="48">
        <v>25.84494278</v>
      </c>
      <c r="M108" s="51">
        <v>-20.320898209999999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53A5DEDF-F180-47BD-B413-4D3EED70EEE5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F04FE4A8-C3EF-4A71-871A-A3C03D244808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56B4AE12-DB60-4E84-9963-28E77EC68B4B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EC12D151-C68A-4D63-B39B-FE9D9DA3B9F9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EA97D8F4-46DE-45B9-A41B-F02700ED65C1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E93A7CE6-36AA-47EB-B088-F636FCE55D6C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552EF0D3-2C0C-476D-BBC3-619E22325254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A6CD4F72-ACBF-4014-A2BD-C48833A0919D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722ED6A8-BC23-4FEC-8FF0-024CE244E799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3FE28C51-1583-422A-A4F6-4230F0C40470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25983288-80D9-4DE6-819F-767E91F669CF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68833D30-1C1D-4A0C-AC97-291966484BE5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outlinePr summaryBelow="0" summaryRight="0"/>
  </sheetPr>
  <dimension ref="A1:Y1001"/>
  <sheetViews>
    <sheetView topLeftCell="E1" workbookViewId="0">
      <selection activeCell="K4" sqref="K4:M108"/>
    </sheetView>
  </sheetViews>
  <sheetFormatPr defaultColWidth="14.453125" defaultRowHeight="15.75" customHeight="1" x14ac:dyDescent="0.25"/>
  <cols>
    <col min="1" max="1" width="21.08984375" style="33" customWidth="1"/>
    <col min="2" max="2" width="8.81640625" style="33" customWidth="1"/>
    <col min="3" max="3" width="10.36328125" style="33" customWidth="1"/>
    <col min="4" max="4" width="5.90625" style="33" customWidth="1"/>
    <col min="5" max="7" width="12.6328125" style="33" customWidth="1"/>
    <col min="8" max="13" width="11.81640625" style="33" customWidth="1"/>
    <col min="14" max="16384" width="14.453125" style="33"/>
  </cols>
  <sheetData>
    <row r="1" spans="1:25" ht="13.25" customHeight="1" x14ac:dyDescent="0.45">
      <c r="A1" s="10"/>
      <c r="B1" s="10"/>
      <c r="C1" s="10"/>
      <c r="D1" s="32"/>
      <c r="E1" s="90" t="s">
        <v>186</v>
      </c>
      <c r="F1" s="88"/>
      <c r="G1" s="89"/>
      <c r="H1" s="87" t="s">
        <v>72</v>
      </c>
      <c r="I1" s="88"/>
      <c r="J1" s="89"/>
      <c r="K1" s="87" t="s">
        <v>73</v>
      </c>
      <c r="L1" s="88"/>
      <c r="M1" s="89"/>
      <c r="N1" s="11"/>
      <c r="O1" s="11"/>
      <c r="P1" s="11"/>
      <c r="Q1" s="11"/>
      <c r="R1" s="11"/>
      <c r="S1" s="11"/>
      <c r="T1" s="11"/>
      <c r="U1" s="11"/>
      <c r="V1" s="11"/>
      <c r="W1" s="11"/>
      <c r="X1" s="11"/>
      <c r="Y1" s="11"/>
    </row>
    <row r="2" spans="1:25" ht="57.75" customHeight="1" thickBot="1" x14ac:dyDescent="0.35">
      <c r="A2" s="12" t="s">
        <v>2</v>
      </c>
      <c r="B2" s="12" t="s">
        <v>0</v>
      </c>
      <c r="C2" s="12" t="s">
        <v>76</v>
      </c>
      <c r="D2" s="5" t="s">
        <v>75</v>
      </c>
      <c r="E2" s="13" t="s">
        <v>193</v>
      </c>
      <c r="F2" s="14" t="s">
        <v>194</v>
      </c>
      <c r="G2" s="15" t="s">
        <v>195</v>
      </c>
      <c r="H2" s="13" t="s">
        <v>193</v>
      </c>
      <c r="I2" s="14" t="s">
        <v>194</v>
      </c>
      <c r="J2" s="15" t="s">
        <v>195</v>
      </c>
      <c r="K2" s="13" t="s">
        <v>193</v>
      </c>
      <c r="L2" s="14" t="s">
        <v>194</v>
      </c>
      <c r="M2" s="15" t="s">
        <v>195</v>
      </c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</row>
    <row r="3" spans="1:25" ht="14.5" x14ac:dyDescent="0.35">
      <c r="A3" s="6" t="s">
        <v>183</v>
      </c>
      <c r="B3" s="7" t="s">
        <v>183</v>
      </c>
      <c r="C3" s="6">
        <v>20000</v>
      </c>
      <c r="D3" s="8"/>
      <c r="E3" s="34">
        <f t="shared" ref="E3:M3" si="0">SUMPRODUCT($D$4:$D$108, E$4:E$108)</f>
        <v>22.113314691909856</v>
      </c>
      <c r="F3" s="34">
        <f t="shared" si="0"/>
        <v>43.985328150097111</v>
      </c>
      <c r="G3" s="53">
        <f t="shared" si="0"/>
        <v>172.97764125285337</v>
      </c>
      <c r="H3" s="34">
        <f t="shared" si="0"/>
        <v>-6.043755142290955</v>
      </c>
      <c r="I3" s="34">
        <f t="shared" si="0"/>
        <v>30.069874523241836</v>
      </c>
      <c r="J3" s="52">
        <f t="shared" si="0"/>
        <v>11.430821928372627</v>
      </c>
      <c r="K3" s="34">
        <f t="shared" si="0"/>
        <v>-6.9630507922909528</v>
      </c>
      <c r="L3" s="34">
        <f t="shared" si="0"/>
        <v>27.587049867503154</v>
      </c>
      <c r="M3" s="52">
        <f t="shared" si="0"/>
        <v>21.233109749066369</v>
      </c>
    </row>
    <row r="4" spans="1:25" ht="14.5" x14ac:dyDescent="0.35">
      <c r="A4" s="6" t="str">
        <f>VLOOKUP(C4, 'County name'!$A$2:$C$107, 2, "false")</f>
        <v>Allen</v>
      </c>
      <c r="B4" s="7" t="s">
        <v>183</v>
      </c>
      <c r="C4" s="6">
        <v>20001</v>
      </c>
      <c r="D4" s="8">
        <f>VLOOKUP($C4, 'County name'!$A$3:$D$107, 4, FALSE)</f>
        <v>1.8567E-3</v>
      </c>
      <c r="E4" s="34">
        <v>13.33333333</v>
      </c>
      <c r="F4" s="34">
        <v>24.732156610000001</v>
      </c>
      <c r="G4" s="44">
        <v>299.55019720000001</v>
      </c>
      <c r="H4" s="35">
        <v>-4.8333333329999997</v>
      </c>
      <c r="I4" s="35">
        <v>36.376355410000002</v>
      </c>
      <c r="J4" s="43">
        <v>-8.6413339540000003</v>
      </c>
      <c r="K4" s="36">
        <v>-5.233333333</v>
      </c>
      <c r="L4" s="35">
        <v>26.187325049999998</v>
      </c>
      <c r="M4" s="50">
        <v>24.56814043</v>
      </c>
    </row>
    <row r="5" spans="1:25" ht="14.5" x14ac:dyDescent="0.35">
      <c r="A5" s="6" t="str">
        <f>VLOOKUP(C5, 'County name'!$A$2:$C$107, 2, "false")</f>
        <v>Anderson</v>
      </c>
      <c r="B5" s="7" t="s">
        <v>183</v>
      </c>
      <c r="C5" s="6">
        <v>20003</v>
      </c>
      <c r="D5" s="8">
        <f>VLOOKUP($C5, 'County name'!$A$3:$D$107, 4, FALSE)</f>
        <v>2.1943000000000002E-3</v>
      </c>
      <c r="E5" s="34">
        <v>14.1025641</v>
      </c>
      <c r="F5" s="34">
        <v>24.736093570000001</v>
      </c>
      <c r="G5" s="44">
        <v>276.40001860000001</v>
      </c>
      <c r="H5" s="35">
        <v>-5.0025641030000001</v>
      </c>
      <c r="I5" s="35">
        <v>36.084109830000003</v>
      </c>
      <c r="J5" s="43">
        <v>-5.0311964480000002</v>
      </c>
      <c r="K5" s="36">
        <v>-5.2525641030000001</v>
      </c>
      <c r="L5" s="35">
        <v>24.907453199999999</v>
      </c>
      <c r="M5" s="50">
        <v>30.863343690000001</v>
      </c>
    </row>
    <row r="6" spans="1:25" ht="14.5" x14ac:dyDescent="0.35">
      <c r="A6" s="6" t="str">
        <f>VLOOKUP(C6, 'County name'!$A$2:$C$107, 2, "false")</f>
        <v>Atchison</v>
      </c>
      <c r="B6" s="7" t="s">
        <v>183</v>
      </c>
      <c r="C6" s="6">
        <v>20005</v>
      </c>
      <c r="D6" s="8">
        <f>VLOOKUP($C6, 'County name'!$A$3:$D$107, 4, FALSE)</f>
        <v>4.7830000000000003E-4</v>
      </c>
      <c r="E6" s="34">
        <v>16.333333329999999</v>
      </c>
      <c r="F6" s="34">
        <v>27.93940637</v>
      </c>
      <c r="G6" s="44">
        <v>247.11186699999999</v>
      </c>
      <c r="H6" s="35">
        <v>-5.1333333330000004</v>
      </c>
      <c r="I6" s="35">
        <v>39.388968490000003</v>
      </c>
      <c r="J6" s="43">
        <v>-4.9924078060000001</v>
      </c>
      <c r="K6" s="36">
        <v>-4.7833333329999999</v>
      </c>
      <c r="L6" s="35">
        <v>21.657386800000001</v>
      </c>
      <c r="M6" s="50">
        <v>61.497516060000002</v>
      </c>
    </row>
    <row r="7" spans="1:25" ht="14.5" x14ac:dyDescent="0.35">
      <c r="A7" s="6" t="str">
        <f>VLOOKUP(C7, 'County name'!$A$2:$C$107, 2, "false")</f>
        <v>Barber</v>
      </c>
      <c r="B7" s="7" t="s">
        <v>183</v>
      </c>
      <c r="C7" s="6">
        <v>20007</v>
      </c>
      <c r="D7" s="8">
        <f>VLOOKUP($C7, 'County name'!$A$3:$D$107, 4, FALSE)</f>
        <v>9.8437999999999998E-3</v>
      </c>
      <c r="E7" s="34">
        <v>14.282051279999999</v>
      </c>
      <c r="F7" s="34">
        <v>70.011663089999999</v>
      </c>
      <c r="G7" s="44">
        <v>196.9593643</v>
      </c>
      <c r="H7" s="35">
        <v>-5.0320512820000003</v>
      </c>
      <c r="I7" s="35">
        <v>33.151351890000001</v>
      </c>
      <c r="J7" s="43">
        <v>8.1610297700000007</v>
      </c>
      <c r="K7" s="36">
        <v>-4.9820512819999996</v>
      </c>
      <c r="L7" s="35">
        <v>37.863182119999998</v>
      </c>
      <c r="M7" s="50">
        <v>10.024853569999999</v>
      </c>
    </row>
    <row r="8" spans="1:25" ht="14.5" x14ac:dyDescent="0.35">
      <c r="A8" s="6" t="str">
        <f>VLOOKUP(C8, 'County name'!$A$2:$C$107, 2, "false")</f>
        <v>Barton</v>
      </c>
      <c r="B8" s="7" t="s">
        <v>183</v>
      </c>
      <c r="C8" s="6">
        <v>20009</v>
      </c>
      <c r="D8" s="8">
        <f>VLOOKUP($C8, 'County name'!$A$3:$D$107, 4, FALSE)</f>
        <v>1.70575E-2</v>
      </c>
      <c r="E8" s="34">
        <v>18.512820510000001</v>
      </c>
      <c r="F8" s="34">
        <v>52.03288577</v>
      </c>
      <c r="G8" s="44">
        <v>184.1979025</v>
      </c>
      <c r="H8" s="35">
        <v>-5.6628205129999998</v>
      </c>
      <c r="I8" s="35">
        <v>31.605142749999999</v>
      </c>
      <c r="J8" s="43">
        <v>12.977207610000001</v>
      </c>
      <c r="K8" s="36">
        <v>-6.112820513</v>
      </c>
      <c r="L8" s="35">
        <v>27.892113470000002</v>
      </c>
      <c r="M8" s="50">
        <v>14.00899267</v>
      </c>
    </row>
    <row r="9" spans="1:25" ht="14.5" x14ac:dyDescent="0.35">
      <c r="A9" s="6" t="str">
        <f>VLOOKUP(C9, 'County name'!$A$2:$C$107, 2, "false")</f>
        <v>Bourbon</v>
      </c>
      <c r="B9" s="7" t="s">
        <v>183</v>
      </c>
      <c r="C9" s="6">
        <v>20011</v>
      </c>
      <c r="D9" s="8">
        <f>VLOOKUP($C9, 'County name'!$A$3:$D$107, 4, FALSE)</f>
        <v>8.1809999999999999E-4</v>
      </c>
      <c r="E9" s="34">
        <v>13</v>
      </c>
      <c r="F9" s="34">
        <v>24.57043036</v>
      </c>
      <c r="G9" s="44">
        <v>316.12149870000002</v>
      </c>
      <c r="H9" s="35">
        <v>-4.5</v>
      </c>
      <c r="I9" s="35">
        <v>39.305389699999999</v>
      </c>
      <c r="J9" s="43">
        <v>-7.6571737669999997</v>
      </c>
      <c r="K9" s="36">
        <v>-5.4</v>
      </c>
      <c r="L9" s="35">
        <v>28.299735940000001</v>
      </c>
      <c r="M9" s="50">
        <v>22.91223076</v>
      </c>
    </row>
    <row r="10" spans="1:25" ht="14.5" x14ac:dyDescent="0.35">
      <c r="A10" s="6" t="str">
        <f>VLOOKUP(C10, 'County name'!$A$2:$C$107, 2, "false")</f>
        <v>Brown</v>
      </c>
      <c r="B10" s="7" t="s">
        <v>183</v>
      </c>
      <c r="C10" s="6">
        <v>20013</v>
      </c>
      <c r="D10" s="8">
        <f>VLOOKUP($C10, 'County name'!$A$3:$D$107, 4, FALSE)</f>
        <v>7.7459999999999996E-4</v>
      </c>
      <c r="E10" s="34">
        <v>18.69230769</v>
      </c>
      <c r="F10" s="34">
        <v>28.035219489999999</v>
      </c>
      <c r="G10" s="44">
        <v>242.65810740000001</v>
      </c>
      <c r="H10" s="35">
        <v>-5.2923076919999996</v>
      </c>
      <c r="I10" s="35">
        <v>38.724022570000002</v>
      </c>
      <c r="J10" s="43">
        <v>-6.3133965920000001</v>
      </c>
      <c r="K10" s="36">
        <v>-5.4923076919999998</v>
      </c>
      <c r="L10" s="35">
        <v>20.18521823</v>
      </c>
      <c r="M10" s="50">
        <v>66.108552029999998</v>
      </c>
    </row>
    <row r="11" spans="1:25" ht="14.5" x14ac:dyDescent="0.35">
      <c r="A11" s="6" t="str">
        <f>VLOOKUP(C11, 'County name'!$A$2:$C$107, 2, "false")</f>
        <v>Butler</v>
      </c>
      <c r="B11" s="7" t="s">
        <v>183</v>
      </c>
      <c r="C11" s="6">
        <v>20015</v>
      </c>
      <c r="D11" s="8">
        <f>VLOOKUP($C11, 'County name'!$A$3:$D$107, 4, FALSE)</f>
        <v>5.3038E-3</v>
      </c>
      <c r="E11" s="34">
        <v>14</v>
      </c>
      <c r="F11" s="34">
        <v>35.468187139999998</v>
      </c>
      <c r="G11" s="44">
        <v>243.19256480000001</v>
      </c>
      <c r="H11" s="35">
        <v>-5.3</v>
      </c>
      <c r="I11" s="35">
        <v>30.68647786</v>
      </c>
      <c r="J11" s="43">
        <v>0.92372319810000003</v>
      </c>
      <c r="K11" s="36">
        <v>-4.6500000000000004</v>
      </c>
      <c r="L11" s="35">
        <v>26.81257811</v>
      </c>
      <c r="M11" s="50">
        <v>24.652621620000001</v>
      </c>
    </row>
    <row r="12" spans="1:25" ht="14.5" x14ac:dyDescent="0.35">
      <c r="A12" s="6" t="str">
        <f>VLOOKUP(C12, 'County name'!$A$2:$C$107, 2, "false")</f>
        <v>Chase</v>
      </c>
      <c r="B12" s="7" t="s">
        <v>183</v>
      </c>
      <c r="C12" s="6">
        <v>20017</v>
      </c>
      <c r="D12" s="8">
        <f>VLOOKUP($C12, 'County name'!$A$3:$D$107, 4, FALSE)</f>
        <v>1.4242E-3</v>
      </c>
      <c r="E12" s="34">
        <v>15.66666667</v>
      </c>
      <c r="F12" s="34">
        <v>31.086085440000002</v>
      </c>
      <c r="G12" s="44">
        <v>240.53563639999999</v>
      </c>
      <c r="H12" s="35">
        <v>-5.5666666669999998</v>
      </c>
      <c r="I12" s="35">
        <v>31.705914660000001</v>
      </c>
      <c r="J12" s="43">
        <v>1.9150216470000001</v>
      </c>
      <c r="K12" s="36">
        <v>-5.4666666670000001</v>
      </c>
      <c r="L12" s="35">
        <v>22.9994519</v>
      </c>
      <c r="M12" s="50">
        <v>39.721826890000003</v>
      </c>
    </row>
    <row r="13" spans="1:25" ht="14.5" x14ac:dyDescent="0.35">
      <c r="A13" s="6" t="str">
        <f>VLOOKUP(C13, 'County name'!$A$2:$C$107, 2, "false")</f>
        <v>Chautauqua</v>
      </c>
      <c r="B13" s="7" t="s">
        <v>183</v>
      </c>
      <c r="C13" s="6">
        <v>20019</v>
      </c>
      <c r="D13" s="8">
        <f>VLOOKUP($C13, 'County name'!$A$3:$D$107, 4, FALSE)</f>
        <v>3.904E-4</v>
      </c>
      <c r="E13" s="34">
        <v>12.30769231</v>
      </c>
      <c r="F13" s="34">
        <v>35.546623959999998</v>
      </c>
      <c r="G13" s="44">
        <v>293.60397180000001</v>
      </c>
      <c r="H13" s="35">
        <v>-4.5076923080000002</v>
      </c>
      <c r="I13" s="35">
        <v>36.95734933</v>
      </c>
      <c r="J13" s="43">
        <v>-1.4127045899999999</v>
      </c>
      <c r="K13" s="36">
        <v>-4.4576923080000004</v>
      </c>
      <c r="L13" s="35">
        <v>32.814190230000001</v>
      </c>
      <c r="M13" s="50">
        <v>12.43193361</v>
      </c>
    </row>
    <row r="14" spans="1:25" ht="14.5" x14ac:dyDescent="0.35">
      <c r="A14" s="6" t="str">
        <f>VLOOKUP(C14, 'County name'!$A$2:$C$107, 2, "false")</f>
        <v>Cherokee</v>
      </c>
      <c r="B14" s="7" t="s">
        <v>183</v>
      </c>
      <c r="C14" s="6">
        <v>20021</v>
      </c>
      <c r="D14" s="8">
        <f>VLOOKUP($C14, 'County name'!$A$3:$D$107, 4, FALSE)</f>
        <v>1.0323000000000001E-3</v>
      </c>
      <c r="E14" s="34">
        <v>11.487179490000001</v>
      </c>
      <c r="F14" s="34">
        <v>22.827760260000002</v>
      </c>
      <c r="G14" s="44">
        <v>339.51241119999997</v>
      </c>
      <c r="H14" s="35">
        <v>-4.4371794869999999</v>
      </c>
      <c r="I14" s="35">
        <v>36.366764410000002</v>
      </c>
      <c r="J14" s="43">
        <v>-10.90142741</v>
      </c>
      <c r="K14" s="36">
        <v>-5.0871794870000002</v>
      </c>
      <c r="L14" s="35">
        <v>30.008890969999999</v>
      </c>
      <c r="M14" s="50">
        <v>3.7459490990000002</v>
      </c>
    </row>
    <row r="15" spans="1:25" ht="14.5" x14ac:dyDescent="0.35">
      <c r="A15" s="6" t="str">
        <f>VLOOKUP(C15, 'County name'!$A$2:$C$107, 2, "false")</f>
        <v>Cheyenne</v>
      </c>
      <c r="B15" s="7" t="s">
        <v>183</v>
      </c>
      <c r="C15" s="6">
        <v>20023</v>
      </c>
      <c r="D15" s="8">
        <f>VLOOKUP($C15, 'County name'!$A$3:$D$107, 4, FALSE)</f>
        <v>1.7008499999999999E-2</v>
      </c>
      <c r="E15" s="34">
        <v>30.641025639999999</v>
      </c>
      <c r="F15" s="34">
        <v>27.907388879999999</v>
      </c>
      <c r="G15" s="44">
        <v>142.2414101</v>
      </c>
      <c r="H15" s="35">
        <v>-5.8410256409999999</v>
      </c>
      <c r="I15" s="35">
        <v>28.424299040000001</v>
      </c>
      <c r="J15" s="43">
        <v>8.6639427300000005</v>
      </c>
      <c r="K15" s="36">
        <v>-7.2910256410000001</v>
      </c>
      <c r="L15" s="35">
        <v>25.693392079999999</v>
      </c>
      <c r="M15" s="50">
        <v>14.0667887</v>
      </c>
    </row>
    <row r="16" spans="1:25" ht="14.5" x14ac:dyDescent="0.35">
      <c r="A16" s="6" t="str">
        <f>VLOOKUP(C16, 'County name'!$A$2:$C$107, 2, "false")</f>
        <v>Clark</v>
      </c>
      <c r="B16" s="7" t="s">
        <v>183</v>
      </c>
      <c r="C16" s="6">
        <v>20025</v>
      </c>
      <c r="D16" s="8">
        <f>VLOOKUP($C16, 'County name'!$A$3:$D$107, 4, FALSE)</f>
        <v>7.3236999999999998E-3</v>
      </c>
      <c r="E16" s="34">
        <v>19.871794869999999</v>
      </c>
      <c r="F16" s="34">
        <v>65.0745833</v>
      </c>
      <c r="G16" s="44">
        <v>150.10165810000001</v>
      </c>
      <c r="H16" s="35">
        <v>-6.9217948720000004</v>
      </c>
      <c r="I16" s="35">
        <v>29.082247779999999</v>
      </c>
      <c r="J16" s="43">
        <v>15.60948041</v>
      </c>
      <c r="K16" s="36">
        <v>-7.2717948720000001</v>
      </c>
      <c r="L16" s="35">
        <v>35.131495229999999</v>
      </c>
      <c r="M16" s="50">
        <v>9.7855358779999992</v>
      </c>
    </row>
    <row r="17" spans="1:13" ht="14.5" x14ac:dyDescent="0.35">
      <c r="A17" s="6" t="str">
        <f>VLOOKUP(C17, 'County name'!$A$2:$C$107, 2, "false")</f>
        <v>Clay</v>
      </c>
      <c r="B17" s="7" t="s">
        <v>183</v>
      </c>
      <c r="C17" s="6">
        <v>20027</v>
      </c>
      <c r="D17" s="8">
        <f>VLOOKUP($C17, 'County name'!$A$3:$D$107, 4, FALSE)</f>
        <v>7.4795E-3</v>
      </c>
      <c r="E17" s="34">
        <v>17.23076923</v>
      </c>
      <c r="F17" s="34">
        <v>40.166598929999999</v>
      </c>
      <c r="G17" s="44">
        <v>210.29919849999999</v>
      </c>
      <c r="H17" s="35">
        <v>-5.5807692309999997</v>
      </c>
      <c r="I17" s="35">
        <v>36.116900020000003</v>
      </c>
      <c r="J17" s="43">
        <v>5.6239680229999998</v>
      </c>
      <c r="K17" s="36">
        <v>-5.5307692309999998</v>
      </c>
      <c r="L17" s="35">
        <v>24.219580520000001</v>
      </c>
      <c r="M17" s="50">
        <v>47.638551419999999</v>
      </c>
    </row>
    <row r="18" spans="1:13" ht="14.5" x14ac:dyDescent="0.35">
      <c r="A18" s="6" t="str">
        <f>VLOOKUP(C18, 'County name'!$A$2:$C$107, 2, "false")</f>
        <v>Cloud</v>
      </c>
      <c r="B18" s="7" t="s">
        <v>183</v>
      </c>
      <c r="C18" s="6">
        <v>20029</v>
      </c>
      <c r="D18" s="8">
        <f>VLOOKUP($C18, 'County name'!$A$3:$D$107, 4, FALSE)</f>
        <v>1.06655E-2</v>
      </c>
      <c r="E18" s="34">
        <v>19.358974360000001</v>
      </c>
      <c r="F18" s="34">
        <v>34.790140049999998</v>
      </c>
      <c r="G18" s="44">
        <v>200.02953880000001</v>
      </c>
      <c r="H18" s="35">
        <v>-5.4589743589999999</v>
      </c>
      <c r="I18" s="35">
        <v>32.810840040000002</v>
      </c>
      <c r="J18" s="43">
        <v>10.69179196</v>
      </c>
      <c r="K18" s="36">
        <v>-6.1589743590000001</v>
      </c>
      <c r="L18" s="35">
        <v>22.200207519999999</v>
      </c>
      <c r="M18" s="50">
        <v>41.857016909999999</v>
      </c>
    </row>
    <row r="19" spans="1:13" ht="14.5" x14ac:dyDescent="0.35">
      <c r="A19" s="6" t="str">
        <f>VLOOKUP(C19, 'County name'!$A$2:$C$107, 2, "false")</f>
        <v>Coffey</v>
      </c>
      <c r="B19" s="7" t="s">
        <v>183</v>
      </c>
      <c r="C19" s="6">
        <v>20031</v>
      </c>
      <c r="D19" s="8">
        <f>VLOOKUP($C19, 'County name'!$A$3:$D$107, 4, FALSE)</f>
        <v>2.0972E-3</v>
      </c>
      <c r="E19" s="34">
        <v>15.07692308</v>
      </c>
      <c r="F19" s="34">
        <v>21.466396580000001</v>
      </c>
      <c r="G19" s="44">
        <v>267.09122919999999</v>
      </c>
      <c r="H19" s="35">
        <v>-5.3769230769999998</v>
      </c>
      <c r="I19" s="35">
        <v>31.795747129999999</v>
      </c>
      <c r="J19" s="43">
        <v>-5.9783419340000004</v>
      </c>
      <c r="K19" s="36">
        <v>-5.576923077</v>
      </c>
      <c r="L19" s="35">
        <v>21.903941669999998</v>
      </c>
      <c r="M19" s="50">
        <v>35.441625260000002</v>
      </c>
    </row>
    <row r="20" spans="1:13" ht="14.5" x14ac:dyDescent="0.35">
      <c r="A20" s="6" t="str">
        <f>VLOOKUP(C20, 'County name'!$A$2:$C$107, 2, "false")</f>
        <v>Comanche</v>
      </c>
      <c r="B20" s="7" t="s">
        <v>183</v>
      </c>
      <c r="C20" s="6">
        <v>20033</v>
      </c>
      <c r="D20" s="8">
        <f>VLOOKUP($C20, 'County name'!$A$3:$D$107, 4, FALSE)</f>
        <v>5.8539999999999998E-3</v>
      </c>
      <c r="E20" s="34">
        <v>15.84615385</v>
      </c>
      <c r="F20" s="34">
        <v>71.227540730000001</v>
      </c>
      <c r="G20" s="44">
        <v>166.28615669999999</v>
      </c>
      <c r="H20" s="35">
        <v>-5.346153846</v>
      </c>
      <c r="I20" s="35">
        <v>31.97854448</v>
      </c>
      <c r="J20" s="43">
        <v>15.126322650000001</v>
      </c>
      <c r="K20" s="36">
        <v>-5.7961538460000002</v>
      </c>
      <c r="L20" s="35">
        <v>38.33694654</v>
      </c>
      <c r="M20" s="50">
        <v>8.2262791059999998</v>
      </c>
    </row>
    <row r="21" spans="1:13" ht="14.5" x14ac:dyDescent="0.35">
      <c r="A21" s="6" t="str">
        <f>VLOOKUP(C21, 'County name'!$A$2:$C$107, 2, "false")</f>
        <v>Cowley</v>
      </c>
      <c r="B21" s="7" t="s">
        <v>183</v>
      </c>
      <c r="C21" s="6">
        <v>20035</v>
      </c>
      <c r="D21" s="8">
        <f>VLOOKUP($C21, 'County name'!$A$3:$D$107, 4, FALSE)</f>
        <v>6.7291E-3</v>
      </c>
      <c r="E21" s="34">
        <v>11.69230769</v>
      </c>
      <c r="F21" s="34">
        <v>44.57995742</v>
      </c>
      <c r="G21" s="44">
        <v>263.99873589999999</v>
      </c>
      <c r="H21" s="35">
        <v>-4.9923076919999998</v>
      </c>
      <c r="I21" s="35">
        <v>34.958513320000002</v>
      </c>
      <c r="J21" s="43">
        <v>-1.8128646669999999</v>
      </c>
      <c r="K21" s="36">
        <v>-3.942307692</v>
      </c>
      <c r="L21" s="35">
        <v>32.829925979999999</v>
      </c>
      <c r="M21" s="50">
        <v>18.652022120000002</v>
      </c>
    </row>
    <row r="22" spans="1:13" ht="14.5" x14ac:dyDescent="0.35">
      <c r="A22" s="6" t="str">
        <f>VLOOKUP(C22, 'County name'!$A$2:$C$107, 2, "false")</f>
        <v>Crawford</v>
      </c>
      <c r="B22" s="7" t="s">
        <v>183</v>
      </c>
      <c r="C22" s="6">
        <v>20037</v>
      </c>
      <c r="D22" s="8">
        <f>VLOOKUP($C22, 'County name'!$A$3:$D$107, 4, FALSE)</f>
        <v>1.4494E-3</v>
      </c>
      <c r="E22" s="34">
        <v>12.1025641</v>
      </c>
      <c r="F22" s="34">
        <v>23.13179104</v>
      </c>
      <c r="G22" s="44">
        <v>329.7769452</v>
      </c>
      <c r="H22" s="35">
        <v>-4.6025641029999997</v>
      </c>
      <c r="I22" s="35">
        <v>37.523687719999998</v>
      </c>
      <c r="J22" s="43">
        <v>-10.16148579</v>
      </c>
      <c r="K22" s="36">
        <v>-5.0025641030000001</v>
      </c>
      <c r="L22" s="35">
        <v>29.06994341</v>
      </c>
      <c r="M22" s="50">
        <v>7.8374800000000002</v>
      </c>
    </row>
    <row r="23" spans="1:13" ht="14.5" x14ac:dyDescent="0.35">
      <c r="A23" s="6" t="str">
        <f>VLOOKUP(C23, 'County name'!$A$2:$C$107, 2, "false")</f>
        <v>Decatur</v>
      </c>
      <c r="B23" s="7" t="s">
        <v>183</v>
      </c>
      <c r="C23" s="6">
        <v>20039</v>
      </c>
      <c r="D23" s="8">
        <f>VLOOKUP($C23, 'County name'!$A$3:$D$107, 4, FALSE)</f>
        <v>1.6107199999999999E-2</v>
      </c>
      <c r="E23" s="34">
        <v>30.871794869999999</v>
      </c>
      <c r="F23" s="34">
        <v>35.861075870000001</v>
      </c>
      <c r="G23" s="44">
        <v>165.6362681</v>
      </c>
      <c r="H23" s="35">
        <v>-5.9717948720000003</v>
      </c>
      <c r="I23" s="35">
        <v>31.631948959999999</v>
      </c>
      <c r="J23" s="43">
        <v>13.496081350000001</v>
      </c>
      <c r="K23" s="36">
        <v>-8.1717948719999995</v>
      </c>
      <c r="L23" s="35">
        <v>25.1226184</v>
      </c>
      <c r="M23" s="50">
        <v>17.551593189999998</v>
      </c>
    </row>
    <row r="24" spans="1:13" ht="14.5" x14ac:dyDescent="0.35">
      <c r="A24" s="6" t="str">
        <f>VLOOKUP(C24, 'County name'!$A$2:$C$107, 2, "false")</f>
        <v>Dickinson</v>
      </c>
      <c r="B24" s="7" t="s">
        <v>183</v>
      </c>
      <c r="C24" s="6">
        <v>20041</v>
      </c>
      <c r="D24" s="8">
        <f>VLOOKUP($C24, 'County name'!$A$3:$D$107, 4, FALSE)</f>
        <v>1.32271E-2</v>
      </c>
      <c r="E24" s="34">
        <v>16</v>
      </c>
      <c r="F24" s="34">
        <v>40.376342819999998</v>
      </c>
      <c r="G24" s="44">
        <v>225.66818000000001</v>
      </c>
      <c r="H24" s="35">
        <v>-5.15</v>
      </c>
      <c r="I24" s="35">
        <v>34.993226569999997</v>
      </c>
      <c r="J24" s="43">
        <v>5.8110028600000003</v>
      </c>
      <c r="K24" s="36">
        <v>-5.05</v>
      </c>
      <c r="L24" s="35">
        <v>25.46117349</v>
      </c>
      <c r="M24" s="50">
        <v>46.48485539</v>
      </c>
    </row>
    <row r="25" spans="1:13" ht="14.5" x14ac:dyDescent="0.35">
      <c r="A25" s="6" t="str">
        <f>VLOOKUP(C25, 'County name'!$A$2:$C$107, 2, "false")</f>
        <v>Doniphan</v>
      </c>
      <c r="B25" s="7" t="s">
        <v>183</v>
      </c>
      <c r="C25" s="6">
        <v>20043</v>
      </c>
      <c r="D25" s="8">
        <f>VLOOKUP($C25, 'County name'!$A$3:$D$107, 4, FALSE)</f>
        <v>1.3219999999999999E-4</v>
      </c>
      <c r="E25" s="34">
        <v>17.743589740000001</v>
      </c>
      <c r="F25" s="34">
        <v>25.35114205</v>
      </c>
      <c r="G25" s="44">
        <v>248.06445529999999</v>
      </c>
      <c r="H25" s="35">
        <v>-5.6935897439999996</v>
      </c>
      <c r="I25" s="35">
        <v>39.170492719999999</v>
      </c>
      <c r="J25" s="43">
        <v>-4.8403893919999996</v>
      </c>
      <c r="K25" s="36">
        <v>-5.9935897440000003</v>
      </c>
      <c r="L25" s="35">
        <v>20.116107060000001</v>
      </c>
      <c r="M25" s="50">
        <v>57.973905639999998</v>
      </c>
    </row>
    <row r="26" spans="1:13" ht="14.5" x14ac:dyDescent="0.35">
      <c r="A26" s="6" t="str">
        <f>VLOOKUP(C26, 'County name'!$A$2:$C$107, 2, "false")</f>
        <v>Douglas</v>
      </c>
      <c r="B26" s="7" t="s">
        <v>183</v>
      </c>
      <c r="C26" s="6">
        <v>20045</v>
      </c>
      <c r="D26" s="8">
        <f>VLOOKUP($C26, 'County name'!$A$3:$D$107, 4, FALSE)</f>
        <v>9.3409999999999999E-4</v>
      </c>
      <c r="E26" s="34">
        <v>14.56410256</v>
      </c>
      <c r="F26" s="34">
        <v>23.04322067</v>
      </c>
      <c r="G26" s="44">
        <v>262.77335840000001</v>
      </c>
      <c r="H26" s="35">
        <v>-5.0641025639999997</v>
      </c>
      <c r="I26" s="35">
        <v>34.513980619999998</v>
      </c>
      <c r="J26" s="43">
        <v>-4.5639917990000001</v>
      </c>
      <c r="K26" s="36">
        <v>-5.3141025639999997</v>
      </c>
      <c r="L26" s="35">
        <v>21.420700780000001</v>
      </c>
      <c r="M26" s="50">
        <v>53.270131210000002</v>
      </c>
    </row>
    <row r="27" spans="1:13" ht="14.5" x14ac:dyDescent="0.35">
      <c r="A27" s="6" t="str">
        <f>VLOOKUP(C27, 'County name'!$A$2:$C$107, 2, "false")</f>
        <v>Edwards</v>
      </c>
      <c r="B27" s="7" t="s">
        <v>183</v>
      </c>
      <c r="C27" s="6">
        <v>20047</v>
      </c>
      <c r="D27" s="8">
        <f>VLOOKUP($C27, 'County name'!$A$3:$D$107, 4, FALSE)</f>
        <v>1.14976E-2</v>
      </c>
      <c r="E27" s="34">
        <v>19.46153846</v>
      </c>
      <c r="F27" s="34">
        <v>53.797860999999997</v>
      </c>
      <c r="G27" s="44">
        <v>169.81751209999999</v>
      </c>
      <c r="H27" s="35">
        <v>-6.0615384619999997</v>
      </c>
      <c r="I27" s="35">
        <v>28.821098809999999</v>
      </c>
      <c r="J27" s="43">
        <v>11.80217335</v>
      </c>
      <c r="K27" s="36">
        <v>-6.711538462</v>
      </c>
      <c r="L27" s="35">
        <v>31.225135900000001</v>
      </c>
      <c r="M27" s="50">
        <v>18.30699242</v>
      </c>
    </row>
    <row r="28" spans="1:13" ht="14.5" x14ac:dyDescent="0.35">
      <c r="A28" s="6" t="str">
        <f>VLOOKUP(C28, 'County name'!$A$2:$C$107, 2, "false")</f>
        <v>Elk</v>
      </c>
      <c r="B28" s="7" t="s">
        <v>183</v>
      </c>
      <c r="C28" s="6">
        <v>20049</v>
      </c>
      <c r="D28" s="8">
        <f>VLOOKUP($C28, 'County name'!$A$3:$D$107, 4, FALSE)</f>
        <v>4.2319999999999999E-4</v>
      </c>
      <c r="E28" s="34">
        <v>13.56410256</v>
      </c>
      <c r="F28" s="34">
        <v>30.773350499999999</v>
      </c>
      <c r="G28" s="44">
        <v>283.92043690000003</v>
      </c>
      <c r="H28" s="35">
        <v>-4.8641025640000004</v>
      </c>
      <c r="I28" s="35">
        <v>34.554433379999999</v>
      </c>
      <c r="J28" s="43">
        <v>-4.4479106689999997</v>
      </c>
      <c r="K28" s="36">
        <v>-4.7141025640000001</v>
      </c>
      <c r="L28" s="35">
        <v>27.992799789999999</v>
      </c>
      <c r="M28" s="50">
        <v>15.276813539999999</v>
      </c>
    </row>
    <row r="29" spans="1:13" ht="14.5" x14ac:dyDescent="0.35">
      <c r="A29" s="6" t="str">
        <f>VLOOKUP(C29, 'County name'!$A$2:$C$107, 2, "false")</f>
        <v>Ellis</v>
      </c>
      <c r="B29" s="7" t="s">
        <v>183</v>
      </c>
      <c r="C29" s="6">
        <v>20051</v>
      </c>
      <c r="D29" s="8">
        <f>VLOOKUP($C29, 'County name'!$A$3:$D$107, 4, FALSE)</f>
        <v>1.29978E-2</v>
      </c>
      <c r="E29" s="34">
        <v>23.410256409999999</v>
      </c>
      <c r="F29" s="34">
        <v>43.010538539999999</v>
      </c>
      <c r="G29" s="44">
        <v>165.1306433</v>
      </c>
      <c r="H29" s="35">
        <v>-7.2602564100000002</v>
      </c>
      <c r="I29" s="35">
        <v>28.607935659999999</v>
      </c>
      <c r="J29" s="43">
        <v>15.97796533</v>
      </c>
      <c r="K29" s="36">
        <v>-7.7602564100000002</v>
      </c>
      <c r="L29" s="35">
        <v>23.180339660000001</v>
      </c>
      <c r="M29" s="50">
        <v>18.819010509999998</v>
      </c>
    </row>
    <row r="30" spans="1:13" ht="14.5" x14ac:dyDescent="0.35">
      <c r="A30" s="6" t="str">
        <f>VLOOKUP(C30, 'County name'!$A$2:$C$107, 2, "false")</f>
        <v>Ellsworth</v>
      </c>
      <c r="B30" s="7" t="s">
        <v>183</v>
      </c>
      <c r="C30" s="6">
        <v>20053</v>
      </c>
      <c r="D30" s="8">
        <f>VLOOKUP($C30, 'County name'!$A$3:$D$107, 4, FALSE)</f>
        <v>7.6007999999999996E-3</v>
      </c>
      <c r="E30" s="34">
        <v>18.948717949999999</v>
      </c>
      <c r="F30" s="34">
        <v>44.11707526</v>
      </c>
      <c r="G30" s="44">
        <v>195.198318</v>
      </c>
      <c r="H30" s="35">
        <v>-5.9987179490000004</v>
      </c>
      <c r="I30" s="35">
        <v>31.22645425</v>
      </c>
      <c r="J30" s="43">
        <v>14.575614740000001</v>
      </c>
      <c r="K30" s="36">
        <v>-6.0487179490000003</v>
      </c>
      <c r="L30" s="35">
        <v>26.114811790000001</v>
      </c>
      <c r="M30" s="50">
        <v>24.582754359999999</v>
      </c>
    </row>
    <row r="31" spans="1:13" ht="14.5" x14ac:dyDescent="0.35">
      <c r="A31" s="6" t="str">
        <f>VLOOKUP(C31, 'County name'!$A$2:$C$107, 2, "false")</f>
        <v>Finney</v>
      </c>
      <c r="B31" s="7" t="s">
        <v>183</v>
      </c>
      <c r="C31" s="6">
        <v>20055</v>
      </c>
      <c r="D31" s="8">
        <f>VLOOKUP($C31, 'County name'!$A$3:$D$107, 4, FALSE)</f>
        <v>2.4554300000000001E-2</v>
      </c>
      <c r="E31" s="34">
        <v>25.051282050000001</v>
      </c>
      <c r="F31" s="34">
        <v>49.051958820000003</v>
      </c>
      <c r="G31" s="44">
        <v>134.67736049999999</v>
      </c>
      <c r="H31" s="35">
        <v>-7.0012820509999996</v>
      </c>
      <c r="I31" s="35">
        <v>27.42486671</v>
      </c>
      <c r="J31" s="43">
        <v>12.670752220000001</v>
      </c>
      <c r="K31" s="36">
        <v>-8.0012820510000005</v>
      </c>
      <c r="L31" s="35">
        <v>29.598295719999999</v>
      </c>
      <c r="M31" s="50">
        <v>10.97865101</v>
      </c>
    </row>
    <row r="32" spans="1:13" ht="14.5" x14ac:dyDescent="0.35">
      <c r="A32" s="6" t="str">
        <f>VLOOKUP(C32, 'County name'!$A$2:$C$107, 2, "false")</f>
        <v>Ford</v>
      </c>
      <c r="B32" s="7" t="s">
        <v>183</v>
      </c>
      <c r="C32" s="6">
        <v>20057</v>
      </c>
      <c r="D32" s="8">
        <f>VLOOKUP($C32, 'County name'!$A$3:$D$107, 4, FALSE)</f>
        <v>2.1293300000000001E-2</v>
      </c>
      <c r="E32" s="34">
        <v>20.487179489999999</v>
      </c>
      <c r="F32" s="34">
        <v>51.614659379999999</v>
      </c>
      <c r="G32" s="44">
        <v>148.97356450000001</v>
      </c>
      <c r="H32" s="35">
        <v>-6.387179487</v>
      </c>
      <c r="I32" s="35">
        <v>25.72335503</v>
      </c>
      <c r="J32" s="43">
        <v>12.4559853</v>
      </c>
      <c r="K32" s="36">
        <v>-6.9871794869999997</v>
      </c>
      <c r="L32" s="35">
        <v>29.927012470000001</v>
      </c>
      <c r="M32" s="50">
        <v>14.371391109999999</v>
      </c>
    </row>
    <row r="33" spans="1:13" ht="14.5" x14ac:dyDescent="0.35">
      <c r="A33" s="6" t="str">
        <f>VLOOKUP(C33, 'County name'!$A$2:$C$107, 2, "false")</f>
        <v>Franklin</v>
      </c>
      <c r="B33" s="7" t="s">
        <v>183</v>
      </c>
      <c r="C33" s="6">
        <v>20059</v>
      </c>
      <c r="D33" s="8">
        <f>VLOOKUP($C33, 'County name'!$A$3:$D$107, 4, FALSE)</f>
        <v>1.7511E-3</v>
      </c>
      <c r="E33" s="34">
        <v>14.256410259999999</v>
      </c>
      <c r="F33" s="34">
        <v>24.96310283</v>
      </c>
      <c r="G33" s="44">
        <v>272.58698429999998</v>
      </c>
      <c r="H33" s="35">
        <v>-4.906410256</v>
      </c>
      <c r="I33" s="35">
        <v>36.074013890000003</v>
      </c>
      <c r="J33" s="43">
        <v>-3.392617445</v>
      </c>
      <c r="K33" s="36">
        <v>-5.2064102559999998</v>
      </c>
      <c r="L33" s="35">
        <v>23.677388659999998</v>
      </c>
      <c r="M33" s="50">
        <v>45.943206320000002</v>
      </c>
    </row>
    <row r="34" spans="1:13" ht="14.5" x14ac:dyDescent="0.35">
      <c r="A34" s="6" t="str">
        <f>VLOOKUP(C34, 'County name'!$A$2:$C$107, 2, "false")</f>
        <v>Geary</v>
      </c>
      <c r="B34" s="7" t="s">
        <v>183</v>
      </c>
      <c r="C34" s="6">
        <v>20061</v>
      </c>
      <c r="D34" s="8">
        <f>VLOOKUP($C34, 'County name'!$A$3:$D$107, 4, FALSE)</f>
        <v>1.6401E-3</v>
      </c>
      <c r="E34" s="34">
        <v>16.487179489999999</v>
      </c>
      <c r="F34" s="34">
        <v>32.808158630000001</v>
      </c>
      <c r="G34" s="44">
        <v>230.5184059</v>
      </c>
      <c r="H34" s="35">
        <v>-4.9371794869999999</v>
      </c>
      <c r="I34" s="35">
        <v>32.537132130000003</v>
      </c>
      <c r="J34" s="43">
        <v>3.8187687779999999</v>
      </c>
      <c r="K34" s="36">
        <v>-5.2371794869999997</v>
      </c>
      <c r="L34" s="35">
        <v>22.40349908</v>
      </c>
      <c r="M34" s="50">
        <v>50.314758089999998</v>
      </c>
    </row>
    <row r="35" spans="1:13" ht="14.5" x14ac:dyDescent="0.35">
      <c r="A35" s="6" t="str">
        <f>VLOOKUP(C35, 'County name'!$A$2:$C$107, 2, "false")</f>
        <v>Gove</v>
      </c>
      <c r="B35" s="7" t="s">
        <v>183</v>
      </c>
      <c r="C35" s="6">
        <v>20063</v>
      </c>
      <c r="D35" s="8">
        <f>VLOOKUP($C35, 'County name'!$A$3:$D$107, 4, FALSE)</f>
        <v>1.7571900000000001E-2</v>
      </c>
      <c r="E35" s="34">
        <v>26.487179489999999</v>
      </c>
      <c r="F35" s="34">
        <v>38.465891569999997</v>
      </c>
      <c r="G35" s="44">
        <v>154.96545219999999</v>
      </c>
      <c r="H35" s="35">
        <v>-6.7371794869999997</v>
      </c>
      <c r="I35" s="35">
        <v>27.416354259999999</v>
      </c>
      <c r="J35" s="43">
        <v>16.18731232</v>
      </c>
      <c r="K35" s="36">
        <v>-8.3371794870000002</v>
      </c>
      <c r="L35" s="35">
        <v>23.72671145</v>
      </c>
      <c r="M35" s="50">
        <v>17.274059430000001</v>
      </c>
    </row>
    <row r="36" spans="1:13" ht="14.5" x14ac:dyDescent="0.35">
      <c r="A36" s="6" t="str">
        <f>VLOOKUP(C36, 'County name'!$A$2:$C$107, 2, "false")</f>
        <v>Graham</v>
      </c>
      <c r="B36" s="7" t="s">
        <v>183</v>
      </c>
      <c r="C36" s="6">
        <v>20065</v>
      </c>
      <c r="D36" s="8">
        <f>VLOOKUP($C36, 'County name'!$A$3:$D$107, 4, FALSE)</f>
        <v>1.14827E-2</v>
      </c>
      <c r="E36" s="34">
        <v>26.948717949999999</v>
      </c>
      <c r="F36" s="34">
        <v>38.623114020000003</v>
      </c>
      <c r="G36" s="44">
        <v>171.4354132</v>
      </c>
      <c r="H36" s="35">
        <v>-6.9487179489999997</v>
      </c>
      <c r="I36" s="35">
        <v>29.26687325</v>
      </c>
      <c r="J36" s="43">
        <v>12.2453328</v>
      </c>
      <c r="K36" s="36">
        <v>-8.6987179490000006</v>
      </c>
      <c r="L36" s="35">
        <v>22.789772599999999</v>
      </c>
      <c r="M36" s="50">
        <v>18.741562259999998</v>
      </c>
    </row>
    <row r="37" spans="1:13" ht="14.5" x14ac:dyDescent="0.35">
      <c r="A37" s="6" t="str">
        <f>VLOOKUP(C37, 'County name'!$A$2:$C$107, 2, "false")</f>
        <v>Grant</v>
      </c>
      <c r="B37" s="7" t="s">
        <v>183</v>
      </c>
      <c r="C37" s="6">
        <v>20067</v>
      </c>
      <c r="D37" s="8">
        <f>VLOOKUP($C37, 'County name'!$A$3:$D$107, 4, FALSE)</f>
        <v>1.10134E-2</v>
      </c>
      <c r="E37" s="34">
        <v>24.820512820000001</v>
      </c>
      <c r="F37" s="34">
        <v>62.14766771</v>
      </c>
      <c r="G37" s="44">
        <v>108.6567367</v>
      </c>
      <c r="H37" s="35">
        <v>-6.2705128209999996</v>
      </c>
      <c r="I37" s="35">
        <v>29.79771221</v>
      </c>
      <c r="J37" s="43">
        <v>14.744227609999999</v>
      </c>
      <c r="K37" s="36">
        <v>-8.2205128209999998</v>
      </c>
      <c r="L37" s="35">
        <v>35.295928549999999</v>
      </c>
      <c r="M37" s="50">
        <v>12.943423490000001</v>
      </c>
    </row>
    <row r="38" spans="1:13" ht="14.5" x14ac:dyDescent="0.35">
      <c r="A38" s="6" t="str">
        <f>VLOOKUP(C38, 'County name'!$A$2:$C$107, 2, "false")</f>
        <v>Gray</v>
      </c>
      <c r="B38" s="7" t="s">
        <v>183</v>
      </c>
      <c r="C38" s="6">
        <v>20069</v>
      </c>
      <c r="D38" s="8">
        <f>VLOOKUP($C38, 'County name'!$A$3:$D$107, 4, FALSE)</f>
        <v>1.80628E-2</v>
      </c>
      <c r="E38" s="34">
        <v>23.282051280000001</v>
      </c>
      <c r="F38" s="34">
        <v>51.80211439</v>
      </c>
      <c r="G38" s="44">
        <v>142.41832690000001</v>
      </c>
      <c r="H38" s="35">
        <v>-6.6820512819999998</v>
      </c>
      <c r="I38" s="35">
        <v>25.906529330000001</v>
      </c>
      <c r="J38" s="43">
        <v>10.139374370000001</v>
      </c>
      <c r="K38" s="36">
        <v>-7.9820512819999996</v>
      </c>
      <c r="L38" s="35">
        <v>29.820779139999999</v>
      </c>
      <c r="M38" s="50">
        <v>9.0368516719999992</v>
      </c>
    </row>
    <row r="39" spans="1:13" ht="14.5" x14ac:dyDescent="0.35">
      <c r="A39" s="6" t="str">
        <f>VLOOKUP(C39, 'County name'!$A$2:$C$107, 2, "false")</f>
        <v>Greeley</v>
      </c>
      <c r="B39" s="7" t="s">
        <v>183</v>
      </c>
      <c r="C39" s="6">
        <v>20071</v>
      </c>
      <c r="D39" s="8">
        <f>VLOOKUP($C39, 'County name'!$A$3:$D$107, 4, FALSE)</f>
        <v>2.0976999999999999E-2</v>
      </c>
      <c r="E39" s="34">
        <v>30.358974360000001</v>
      </c>
      <c r="F39" s="34">
        <v>35.763458790000001</v>
      </c>
      <c r="G39" s="44">
        <v>111.6108777</v>
      </c>
      <c r="H39" s="35">
        <v>-5.8589743590000003</v>
      </c>
      <c r="I39" s="35">
        <v>26.27668289</v>
      </c>
      <c r="J39" s="43">
        <v>16.419706470000001</v>
      </c>
      <c r="K39" s="36">
        <v>-8.4589743590000008</v>
      </c>
      <c r="L39" s="35">
        <v>25.742421759999999</v>
      </c>
      <c r="M39" s="50">
        <v>17.34053857</v>
      </c>
    </row>
    <row r="40" spans="1:13" ht="14.5" x14ac:dyDescent="0.35">
      <c r="A40" s="6" t="str">
        <f>VLOOKUP(C40, 'County name'!$A$2:$C$107, 2, "false")</f>
        <v>Greenwood</v>
      </c>
      <c r="B40" s="7" t="s">
        <v>183</v>
      </c>
      <c r="C40" s="6">
        <v>20073</v>
      </c>
      <c r="D40" s="8">
        <f>VLOOKUP($C40, 'County name'!$A$3:$D$107, 4, FALSE)</f>
        <v>9.6980000000000005E-4</v>
      </c>
      <c r="E40" s="34">
        <v>14.282051279999999</v>
      </c>
      <c r="F40" s="34">
        <v>28.329206859999999</v>
      </c>
      <c r="G40" s="44">
        <v>260.30896200000001</v>
      </c>
      <c r="H40" s="35">
        <v>-4.9820512819999996</v>
      </c>
      <c r="I40" s="35">
        <v>33.946674430000002</v>
      </c>
      <c r="J40" s="43">
        <v>-7.7845248339999999</v>
      </c>
      <c r="K40" s="36">
        <v>-4.6820512819999998</v>
      </c>
      <c r="L40" s="35">
        <v>25.307425389999999</v>
      </c>
      <c r="M40" s="50">
        <v>22.36153792</v>
      </c>
    </row>
    <row r="41" spans="1:13" ht="14.5" x14ac:dyDescent="0.35">
      <c r="A41" s="6" t="str">
        <f>VLOOKUP(C41, 'County name'!$A$2:$C$107, 2, "false")</f>
        <v>Hamilton</v>
      </c>
      <c r="B41" s="7" t="s">
        <v>183</v>
      </c>
      <c r="C41" s="6">
        <v>20075</v>
      </c>
      <c r="D41" s="8">
        <f>VLOOKUP($C41, 'County name'!$A$3:$D$107, 4, FALSE)</f>
        <v>1.78871E-2</v>
      </c>
      <c r="E41" s="34">
        <v>28.794871789999998</v>
      </c>
      <c r="F41" s="34">
        <v>48.985003499999998</v>
      </c>
      <c r="G41" s="44">
        <v>106.1118972</v>
      </c>
      <c r="H41" s="35">
        <v>-6.6948717950000001</v>
      </c>
      <c r="I41" s="35">
        <v>29.039776589999999</v>
      </c>
      <c r="J41" s="43">
        <v>16.96946724</v>
      </c>
      <c r="K41" s="36">
        <v>-8.3948717950000002</v>
      </c>
      <c r="L41" s="35">
        <v>31.347833130000001</v>
      </c>
      <c r="M41" s="50">
        <v>15.74677185</v>
      </c>
    </row>
    <row r="42" spans="1:13" ht="14.5" x14ac:dyDescent="0.35">
      <c r="A42" s="6" t="str">
        <f>VLOOKUP(C42, 'County name'!$A$2:$C$107, 2, "false")</f>
        <v>Harper</v>
      </c>
      <c r="B42" s="7" t="s">
        <v>183</v>
      </c>
      <c r="C42" s="6">
        <v>20077</v>
      </c>
      <c r="D42" s="8">
        <f>VLOOKUP($C42, 'County name'!$A$3:$D$107, 4, FALSE)</f>
        <v>1.57179E-2</v>
      </c>
      <c r="E42" s="34">
        <v>12</v>
      </c>
      <c r="F42" s="34">
        <v>62.025898320000003</v>
      </c>
      <c r="G42" s="44">
        <v>221.82471659999999</v>
      </c>
      <c r="H42" s="35">
        <v>-4.6500000000000004</v>
      </c>
      <c r="I42" s="35">
        <v>31.706966340000001</v>
      </c>
      <c r="J42" s="43">
        <v>6.9638768769999997</v>
      </c>
      <c r="K42" s="36">
        <v>-4.2</v>
      </c>
      <c r="L42" s="35">
        <v>35.488730570000001</v>
      </c>
      <c r="M42" s="50">
        <v>19.663087310000002</v>
      </c>
    </row>
    <row r="43" spans="1:13" ht="14.5" x14ac:dyDescent="0.35">
      <c r="A43" s="6" t="str">
        <f>VLOOKUP(C43, 'County name'!$A$2:$C$107, 2, "false")</f>
        <v>Harvey</v>
      </c>
      <c r="B43" s="7" t="s">
        <v>183</v>
      </c>
      <c r="C43" s="6">
        <v>20079</v>
      </c>
      <c r="D43" s="8">
        <f>VLOOKUP($C43, 'County name'!$A$3:$D$107, 4, FALSE)</f>
        <v>1.02489E-2</v>
      </c>
      <c r="E43" s="34">
        <v>14.20512821</v>
      </c>
      <c r="F43" s="34">
        <v>37.985288570000002</v>
      </c>
      <c r="G43" s="44">
        <v>222.85757649999999</v>
      </c>
      <c r="H43" s="35">
        <v>-4.9051282049999996</v>
      </c>
      <c r="I43" s="35">
        <v>28.993797069999999</v>
      </c>
      <c r="J43" s="43">
        <v>7.6589453079999998</v>
      </c>
      <c r="K43" s="36">
        <v>-4.7051282050000003</v>
      </c>
      <c r="L43" s="35">
        <v>27.065471599999999</v>
      </c>
      <c r="M43" s="50">
        <v>27.842950049999999</v>
      </c>
    </row>
    <row r="44" spans="1:13" ht="14.5" x14ac:dyDescent="0.35">
      <c r="A44" s="6" t="str">
        <f>VLOOKUP(C44, 'County name'!$A$2:$C$107, 2, "false")</f>
        <v>Haskell</v>
      </c>
      <c r="B44" s="7" t="s">
        <v>183</v>
      </c>
      <c r="C44" s="6">
        <v>20081</v>
      </c>
      <c r="D44" s="8">
        <f>VLOOKUP($C44, 'County name'!$A$3:$D$107, 4, FALSE)</f>
        <v>1.27344E-2</v>
      </c>
      <c r="E44" s="34">
        <v>23.07692308</v>
      </c>
      <c r="F44" s="34">
        <v>55.769694110000003</v>
      </c>
      <c r="G44" s="44">
        <v>123.7158349</v>
      </c>
      <c r="H44" s="35">
        <v>-6.4269230769999997</v>
      </c>
      <c r="I44" s="35">
        <v>26.439588959999998</v>
      </c>
      <c r="J44" s="43">
        <v>13.10921467</v>
      </c>
      <c r="K44" s="36">
        <v>-8.0269230769999993</v>
      </c>
      <c r="L44" s="35">
        <v>31.358043989999999</v>
      </c>
      <c r="M44" s="50">
        <v>13.14700835</v>
      </c>
    </row>
    <row r="45" spans="1:13" ht="14.5" x14ac:dyDescent="0.35">
      <c r="A45" s="6" t="str">
        <f>VLOOKUP(C45, 'County name'!$A$2:$C$107, 2, "false")</f>
        <v>Hodgeman</v>
      </c>
      <c r="B45" s="7" t="s">
        <v>183</v>
      </c>
      <c r="C45" s="6">
        <v>20083</v>
      </c>
      <c r="D45" s="8">
        <f>VLOOKUP($C45, 'County name'!$A$3:$D$107, 4, FALSE)</f>
        <v>1.4419599999999999E-2</v>
      </c>
      <c r="E45" s="34">
        <v>22.051282050000001</v>
      </c>
      <c r="F45" s="34">
        <v>54.731268659999998</v>
      </c>
      <c r="G45" s="44">
        <v>150.07331809999999</v>
      </c>
      <c r="H45" s="35">
        <v>-6.7512820509999996</v>
      </c>
      <c r="I45" s="35">
        <v>28.638161310000001</v>
      </c>
      <c r="J45" s="43">
        <v>10.19559422</v>
      </c>
      <c r="K45" s="36">
        <v>-7.7012820509999997</v>
      </c>
      <c r="L45" s="35">
        <v>31.498785430000002</v>
      </c>
      <c r="M45" s="50">
        <v>15.55712602</v>
      </c>
    </row>
    <row r="46" spans="1:13" ht="14.5" x14ac:dyDescent="0.35">
      <c r="A46" s="6" t="str">
        <f>VLOOKUP(C46, 'County name'!$A$2:$C$107, 2, "false")</f>
        <v>Jackson</v>
      </c>
      <c r="B46" s="7" t="s">
        <v>183</v>
      </c>
      <c r="C46" s="6">
        <v>20085</v>
      </c>
      <c r="D46" s="8">
        <f>VLOOKUP($C46, 'County name'!$A$3:$D$107, 4, FALSE)</f>
        <v>9.0109999999999995E-4</v>
      </c>
      <c r="E46" s="34">
        <v>17.102564099999999</v>
      </c>
      <c r="F46" s="34">
        <v>28.75442872</v>
      </c>
      <c r="G46" s="44">
        <v>246.67082339999999</v>
      </c>
      <c r="H46" s="35">
        <v>-5.3025641029999999</v>
      </c>
      <c r="I46" s="35">
        <v>37.684073980000001</v>
      </c>
      <c r="J46" s="43">
        <v>-4.8292274820000003</v>
      </c>
      <c r="K46" s="36">
        <v>-5.4525641030000003</v>
      </c>
      <c r="L46" s="35">
        <v>21.505739259999999</v>
      </c>
      <c r="M46" s="50">
        <v>68.182566730000005</v>
      </c>
    </row>
    <row r="47" spans="1:13" ht="14.5" x14ac:dyDescent="0.35">
      <c r="A47" s="6" t="str">
        <f>VLOOKUP(C47, 'County name'!$A$2:$C$107, 2, "false")</f>
        <v>Jefferson</v>
      </c>
      <c r="B47" s="7" t="s">
        <v>183</v>
      </c>
      <c r="C47" s="6">
        <v>20087</v>
      </c>
      <c r="D47" s="8">
        <f>VLOOKUP($C47, 'County name'!$A$3:$D$107, 4, FALSE)</f>
        <v>6.5799999999999995E-4</v>
      </c>
      <c r="E47" s="34">
        <v>15.512820509999999</v>
      </c>
      <c r="F47" s="34">
        <v>26.143335</v>
      </c>
      <c r="G47" s="44">
        <v>255.53321790000001</v>
      </c>
      <c r="H47" s="35">
        <v>-4.862820513</v>
      </c>
      <c r="I47" s="35">
        <v>36.980238589999999</v>
      </c>
      <c r="J47" s="43">
        <v>-4.4377420750000001</v>
      </c>
      <c r="K47" s="36">
        <v>-4.6628205129999998</v>
      </c>
      <c r="L47" s="35">
        <v>21.377826079999998</v>
      </c>
      <c r="M47" s="50">
        <v>62.128998539999998</v>
      </c>
    </row>
    <row r="48" spans="1:13" ht="14.5" x14ac:dyDescent="0.35">
      <c r="A48" s="6" t="str">
        <f>VLOOKUP(C48, 'County name'!$A$2:$C$107, 2, "false")</f>
        <v>Jewell</v>
      </c>
      <c r="B48" s="7" t="s">
        <v>183</v>
      </c>
      <c r="C48" s="6">
        <v>20089</v>
      </c>
      <c r="D48" s="8">
        <f>VLOOKUP($C48, 'County name'!$A$3:$D$107, 4, FALSE)</f>
        <v>1.5118100000000001E-2</v>
      </c>
      <c r="E48" s="34">
        <v>24.641025639999999</v>
      </c>
      <c r="F48" s="34">
        <v>31.944169899999999</v>
      </c>
      <c r="G48" s="44">
        <v>195.8066699</v>
      </c>
      <c r="H48" s="35">
        <v>-6.7910256410000001</v>
      </c>
      <c r="I48" s="35">
        <v>31.21520567</v>
      </c>
      <c r="J48" s="43">
        <v>13.80521008</v>
      </c>
      <c r="K48" s="36">
        <v>-7.7410256410000002</v>
      </c>
      <c r="L48" s="35">
        <v>20.865400319999999</v>
      </c>
      <c r="M48" s="50">
        <v>39.691973849999997</v>
      </c>
    </row>
    <row r="49" spans="1:13" ht="14.5" x14ac:dyDescent="0.35">
      <c r="A49" s="6" t="str">
        <f>VLOOKUP(C49, 'County name'!$A$2:$C$107, 2, "false")</f>
        <v>Johnson</v>
      </c>
      <c r="B49" s="7" t="s">
        <v>183</v>
      </c>
      <c r="C49" s="6">
        <v>20091</v>
      </c>
      <c r="D49" s="8">
        <f>VLOOKUP($C49, 'County name'!$A$3:$D$107, 4, FALSE)</f>
        <v>6.8610000000000003E-4</v>
      </c>
      <c r="E49" s="34">
        <v>13.84615385</v>
      </c>
      <c r="F49" s="34">
        <v>20.63667933</v>
      </c>
      <c r="G49" s="44">
        <v>271.7805376</v>
      </c>
      <c r="H49" s="35">
        <v>-4.7961538460000002</v>
      </c>
      <c r="I49" s="35">
        <v>34.165606050000001</v>
      </c>
      <c r="J49" s="43">
        <v>-5.8837235659999996</v>
      </c>
      <c r="K49" s="36">
        <v>-5.0461538460000002</v>
      </c>
      <c r="L49" s="35">
        <v>20.60546373</v>
      </c>
      <c r="M49" s="50">
        <v>48.826109690000003</v>
      </c>
    </row>
    <row r="50" spans="1:13" ht="14.5" x14ac:dyDescent="0.35">
      <c r="A50" s="6" t="str">
        <f>VLOOKUP(C50, 'County name'!$A$2:$C$107, 2, "false")</f>
        <v>Kearny</v>
      </c>
      <c r="B50" s="7" t="s">
        <v>183</v>
      </c>
      <c r="C50" s="6">
        <v>20093</v>
      </c>
      <c r="D50" s="8">
        <f>VLOOKUP($C50, 'County name'!$A$3:$D$107, 4, FALSE)</f>
        <v>1.52193E-2</v>
      </c>
      <c r="E50" s="34">
        <v>27.256410259999999</v>
      </c>
      <c r="F50" s="34">
        <v>49.26553638</v>
      </c>
      <c r="G50" s="44">
        <v>118.89303270000001</v>
      </c>
      <c r="H50" s="35">
        <v>-6.5564102560000004</v>
      </c>
      <c r="I50" s="35">
        <v>28.261810799999999</v>
      </c>
      <c r="J50" s="43">
        <v>15.26807599</v>
      </c>
      <c r="K50" s="36">
        <v>-8.8564102560000002</v>
      </c>
      <c r="L50" s="35">
        <v>30.716766280000002</v>
      </c>
      <c r="M50" s="50">
        <v>14.986497200000001</v>
      </c>
    </row>
    <row r="51" spans="1:13" ht="14.5" x14ac:dyDescent="0.35">
      <c r="A51" s="6" t="str">
        <f>VLOOKUP(C51, 'County name'!$A$2:$C$107, 2, "false")</f>
        <v>Kingman</v>
      </c>
      <c r="B51" s="7" t="s">
        <v>183</v>
      </c>
      <c r="C51" s="6">
        <v>20095</v>
      </c>
      <c r="D51" s="8">
        <f>VLOOKUP($C51, 'County name'!$A$3:$D$107, 4, FALSE)</f>
        <v>1.2413E-2</v>
      </c>
      <c r="E51" s="34">
        <v>13.66666667</v>
      </c>
      <c r="F51" s="34">
        <v>54.575244069999997</v>
      </c>
      <c r="G51" s="44">
        <v>212.9801641</v>
      </c>
      <c r="H51" s="35">
        <v>-4.9166666670000003</v>
      </c>
      <c r="I51" s="35">
        <v>30.184636279999999</v>
      </c>
      <c r="J51" s="43">
        <v>7.52883601</v>
      </c>
      <c r="K51" s="36">
        <v>-4.6166666669999996</v>
      </c>
      <c r="L51" s="35">
        <v>32.915906589999999</v>
      </c>
      <c r="M51" s="50">
        <v>19.515076440000001</v>
      </c>
    </row>
    <row r="52" spans="1:13" ht="14.5" x14ac:dyDescent="0.35">
      <c r="A52" s="6" t="str">
        <f>VLOOKUP(C52, 'County name'!$A$2:$C$107, 2, "false")</f>
        <v>Kiowa</v>
      </c>
      <c r="B52" s="7" t="s">
        <v>183</v>
      </c>
      <c r="C52" s="6">
        <v>20097</v>
      </c>
      <c r="D52" s="8">
        <f>VLOOKUP($C52, 'County name'!$A$3:$D$107, 4, FALSE)</f>
        <v>7.2804999999999996E-3</v>
      </c>
      <c r="E52" s="34">
        <v>18.333333329999999</v>
      </c>
      <c r="F52" s="34">
        <v>50.698015409999996</v>
      </c>
      <c r="G52" s="44">
        <v>164.2794098</v>
      </c>
      <c r="H52" s="35">
        <v>-6.2833333329999999</v>
      </c>
      <c r="I52" s="35">
        <v>25.981784430000001</v>
      </c>
      <c r="J52" s="43">
        <v>12.88616796</v>
      </c>
      <c r="K52" s="36">
        <v>-6.7833333329999999</v>
      </c>
      <c r="L52" s="35">
        <v>29.445345400000001</v>
      </c>
      <c r="M52" s="50">
        <v>15.130902470000001</v>
      </c>
    </row>
    <row r="53" spans="1:13" ht="14.5" x14ac:dyDescent="0.35">
      <c r="A53" s="6" t="str">
        <f>VLOOKUP(C53, 'County name'!$A$2:$C$107, 2, "false")</f>
        <v>Labette</v>
      </c>
      <c r="B53" s="7" t="s">
        <v>183</v>
      </c>
      <c r="C53" s="6">
        <v>20099</v>
      </c>
      <c r="D53" s="8">
        <f>VLOOKUP($C53, 'County name'!$A$3:$D$107, 4, FALSE)</f>
        <v>1.8411E-3</v>
      </c>
      <c r="E53" s="34">
        <v>12.410256410000001</v>
      </c>
      <c r="F53" s="34">
        <v>24.36685078</v>
      </c>
      <c r="G53" s="44">
        <v>329.59753410000002</v>
      </c>
      <c r="H53" s="35">
        <v>-4.7602564100000002</v>
      </c>
      <c r="I53" s="35">
        <v>35.212619570000001</v>
      </c>
      <c r="J53" s="43">
        <v>-4.3901952289999997</v>
      </c>
      <c r="K53" s="36">
        <v>-4.8602564099999999</v>
      </c>
      <c r="L53" s="35">
        <v>29.03798759</v>
      </c>
      <c r="M53" s="50">
        <v>3.3280296620000001</v>
      </c>
    </row>
    <row r="54" spans="1:13" ht="14.5" x14ac:dyDescent="0.35">
      <c r="A54" s="6" t="str">
        <f>VLOOKUP(C54, 'County name'!$A$2:$C$107, 2, "false")</f>
        <v>Lane</v>
      </c>
      <c r="B54" s="7" t="s">
        <v>183</v>
      </c>
      <c r="C54" s="6">
        <v>20101</v>
      </c>
      <c r="D54" s="8">
        <f>VLOOKUP($C54, 'County name'!$A$3:$D$107, 4, FALSE)</f>
        <v>1.3532300000000001E-2</v>
      </c>
      <c r="E54" s="34">
        <v>26.358974360000001</v>
      </c>
      <c r="F54" s="34">
        <v>46.55203805</v>
      </c>
      <c r="G54" s="44">
        <v>142.8345659</v>
      </c>
      <c r="H54" s="35">
        <v>-7.4089743590000001</v>
      </c>
      <c r="I54" s="35">
        <v>28.82271772</v>
      </c>
      <c r="J54" s="43">
        <v>15.4129822</v>
      </c>
      <c r="K54" s="36">
        <v>-8.7089743590000008</v>
      </c>
      <c r="L54" s="35">
        <v>27.978792720000001</v>
      </c>
      <c r="M54" s="50">
        <v>13.81403124</v>
      </c>
    </row>
    <row r="55" spans="1:13" ht="14.5" x14ac:dyDescent="0.35">
      <c r="A55" s="6" t="str">
        <f>VLOOKUP(C55, 'County name'!$A$2:$C$107, 2, "false")</f>
        <v>Leavenworth</v>
      </c>
      <c r="B55" s="7" t="s">
        <v>183</v>
      </c>
      <c r="C55" s="6">
        <v>20103</v>
      </c>
      <c r="D55" s="8">
        <f>VLOOKUP($C55, 'County name'!$A$3:$D$107, 4, FALSE)</f>
        <v>6.066E-4</v>
      </c>
      <c r="E55" s="34">
        <v>14.76923077</v>
      </c>
      <c r="F55" s="34">
        <v>24.837579819999998</v>
      </c>
      <c r="G55" s="44">
        <v>260.28092040000001</v>
      </c>
      <c r="H55" s="35">
        <v>-4.8192307689999998</v>
      </c>
      <c r="I55" s="35">
        <v>37.43645248</v>
      </c>
      <c r="J55" s="43">
        <v>-5.4566107119999998</v>
      </c>
      <c r="K55" s="36">
        <v>-4.8692307689999996</v>
      </c>
      <c r="L55" s="35">
        <v>21.875828930000001</v>
      </c>
      <c r="M55" s="50">
        <v>57.591197989999998</v>
      </c>
    </row>
    <row r="56" spans="1:13" ht="14.5" x14ac:dyDescent="0.35">
      <c r="A56" s="6" t="str">
        <f>VLOOKUP(C56, 'County name'!$A$2:$C$107, 2, "false")</f>
        <v>Lincoln</v>
      </c>
      <c r="B56" s="7" t="s">
        <v>183</v>
      </c>
      <c r="C56" s="6">
        <v>20105</v>
      </c>
      <c r="D56" s="8">
        <f>VLOOKUP($C56, 'County name'!$A$3:$D$107, 4, FALSE)</f>
        <v>1.04099E-2</v>
      </c>
      <c r="E56" s="34">
        <v>20.820512820000001</v>
      </c>
      <c r="F56" s="34">
        <v>46.084769520000002</v>
      </c>
      <c r="G56" s="44">
        <v>193.44107690000001</v>
      </c>
      <c r="H56" s="35">
        <v>-6.3705128210000002</v>
      </c>
      <c r="I56" s="35">
        <v>35.254970759999999</v>
      </c>
      <c r="J56" s="43">
        <v>11.32565932</v>
      </c>
      <c r="K56" s="36">
        <v>-7.0205128209999996</v>
      </c>
      <c r="L56" s="35">
        <v>26.370315089999998</v>
      </c>
      <c r="M56" s="50">
        <v>27.02851411</v>
      </c>
    </row>
    <row r="57" spans="1:13" ht="14.5" x14ac:dyDescent="0.35">
      <c r="A57" s="6" t="str">
        <f>VLOOKUP(C57, 'County name'!$A$2:$C$107, 2, "false")</f>
        <v>Linn</v>
      </c>
      <c r="B57" s="7" t="s">
        <v>183</v>
      </c>
      <c r="C57" s="6">
        <v>20107</v>
      </c>
      <c r="D57" s="8">
        <f>VLOOKUP($C57, 'County name'!$A$3:$D$107, 4, FALSE)</f>
        <v>1.4109000000000001E-3</v>
      </c>
      <c r="E57" s="34">
        <v>14.79487179</v>
      </c>
      <c r="F57" s="34">
        <v>22.622053000000001</v>
      </c>
      <c r="G57" s="44">
        <v>295.0859165</v>
      </c>
      <c r="H57" s="35">
        <v>-5.6448717950000002</v>
      </c>
      <c r="I57" s="35">
        <v>37.201457550000001</v>
      </c>
      <c r="J57" s="43">
        <v>-7.7483191710000003</v>
      </c>
      <c r="K57" s="36">
        <v>-6.2448717949999999</v>
      </c>
      <c r="L57" s="35">
        <v>25.416924909999999</v>
      </c>
      <c r="M57" s="50">
        <v>28.171788230000001</v>
      </c>
    </row>
    <row r="58" spans="1:13" ht="14.5" x14ac:dyDescent="0.35">
      <c r="A58" s="6" t="str">
        <f>VLOOKUP(C58, 'County name'!$A$2:$C$107, 2, "false")</f>
        <v>Logan</v>
      </c>
      <c r="B58" s="7" t="s">
        <v>183</v>
      </c>
      <c r="C58" s="6">
        <v>20109</v>
      </c>
      <c r="D58" s="8">
        <f>VLOOKUP($C58, 'County name'!$A$3:$D$107, 4, FALSE)</f>
        <v>1.8543199999999999E-2</v>
      </c>
      <c r="E58" s="34">
        <v>28.38461538</v>
      </c>
      <c r="F58" s="34">
        <v>38.410840989999997</v>
      </c>
      <c r="G58" s="44">
        <v>132.6969866</v>
      </c>
      <c r="H58" s="35">
        <v>-6.134615385</v>
      </c>
      <c r="I58" s="35">
        <v>29.269060039999999</v>
      </c>
      <c r="J58" s="43">
        <v>14.3117912</v>
      </c>
      <c r="K58" s="36">
        <v>-7.7846153850000004</v>
      </c>
      <c r="L58" s="35">
        <v>27.145393850000001</v>
      </c>
      <c r="M58" s="50">
        <v>11.793108760000001</v>
      </c>
    </row>
    <row r="59" spans="1:13" ht="14.5" x14ac:dyDescent="0.35">
      <c r="A59" s="6" t="str">
        <f>VLOOKUP(C59, 'County name'!$A$2:$C$107, 2, "false")</f>
        <v>Lyon</v>
      </c>
      <c r="B59" s="7" t="s">
        <v>183</v>
      </c>
      <c r="C59" s="6">
        <v>20111</v>
      </c>
      <c r="D59" s="8">
        <f>VLOOKUP($C59, 'County name'!$A$3:$D$107, 4, FALSE)</f>
        <v>2.562E-3</v>
      </c>
      <c r="E59" s="34">
        <v>15.282051279999999</v>
      </c>
      <c r="F59" s="34">
        <v>23.40095999</v>
      </c>
      <c r="G59" s="44">
        <v>252.965442</v>
      </c>
      <c r="H59" s="35">
        <v>-5.3820512819999999</v>
      </c>
      <c r="I59" s="35">
        <v>30.498329139999999</v>
      </c>
      <c r="J59" s="43">
        <v>-0.58460149949999995</v>
      </c>
      <c r="K59" s="36">
        <v>-5.2820512820000003</v>
      </c>
      <c r="L59" s="35">
        <v>21.338819669999999</v>
      </c>
      <c r="M59" s="50">
        <v>44.542941749999997</v>
      </c>
    </row>
    <row r="60" spans="1:13" ht="14.5" x14ac:dyDescent="0.35">
      <c r="A60" s="6" t="str">
        <f>VLOOKUP(C60, 'County name'!$A$2:$C$107, 2, "false")</f>
        <v>Marion</v>
      </c>
      <c r="B60" s="7" t="s">
        <v>183</v>
      </c>
      <c r="C60" s="6">
        <v>20115</v>
      </c>
      <c r="D60" s="8">
        <f>VLOOKUP($C60, 'County name'!$A$3:$D$107, 4, FALSE)</f>
        <v>1.17153E-2</v>
      </c>
      <c r="E60" s="34">
        <v>15.512820509999999</v>
      </c>
      <c r="F60" s="34">
        <v>32.05060392</v>
      </c>
      <c r="G60" s="44">
        <v>230.53506730000001</v>
      </c>
      <c r="H60" s="35">
        <v>-5.112820513</v>
      </c>
      <c r="I60" s="35">
        <v>28.88249965</v>
      </c>
      <c r="J60" s="43">
        <v>6.1656087800000003</v>
      </c>
      <c r="K60" s="36">
        <v>-4.9628205129999996</v>
      </c>
      <c r="L60" s="35">
        <v>22.98562798</v>
      </c>
      <c r="M60" s="50">
        <v>37.892128419999999</v>
      </c>
    </row>
    <row r="61" spans="1:13" ht="14.5" x14ac:dyDescent="0.35">
      <c r="A61" s="6" t="str">
        <f>VLOOKUP(C61, 'County name'!$A$2:$C$107, 2, "false")</f>
        <v>Marshall</v>
      </c>
      <c r="B61" s="7" t="s">
        <v>183</v>
      </c>
      <c r="C61" s="6">
        <v>20117</v>
      </c>
      <c r="D61" s="8">
        <f>VLOOKUP($C61, 'County name'!$A$3:$D$107, 4, FALSE)</f>
        <v>7.8303000000000001E-3</v>
      </c>
      <c r="E61" s="34">
        <v>20.820512820000001</v>
      </c>
      <c r="F61" s="34">
        <v>27.217331269999999</v>
      </c>
      <c r="G61" s="44">
        <v>224.8200124</v>
      </c>
      <c r="H61" s="35">
        <v>-5.6205128210000002</v>
      </c>
      <c r="I61" s="35">
        <v>33.128486100000003</v>
      </c>
      <c r="J61" s="43">
        <v>-1.478940167</v>
      </c>
      <c r="K61" s="36">
        <v>-6.3205128210000003</v>
      </c>
      <c r="L61" s="35">
        <v>18.956295050000001</v>
      </c>
      <c r="M61" s="50">
        <v>60.976735740000002</v>
      </c>
    </row>
    <row r="62" spans="1:13" ht="14.5" x14ac:dyDescent="0.35">
      <c r="A62" s="6" t="str">
        <f>VLOOKUP(C62, 'County name'!$A$2:$C$107, 2, "false")</f>
        <v>McPherson</v>
      </c>
      <c r="B62" s="7" t="s">
        <v>183</v>
      </c>
      <c r="C62" s="6">
        <v>20113</v>
      </c>
      <c r="D62" s="8">
        <f>VLOOKUP($C62, 'County name'!$A$3:$D$107, 4, FALSE)</f>
        <v>1.6660700000000001E-2</v>
      </c>
      <c r="E62" s="34">
        <v>15.487179490000001</v>
      </c>
      <c r="F62" s="34">
        <v>40.979343759999999</v>
      </c>
      <c r="G62" s="44">
        <v>218.7703879</v>
      </c>
      <c r="H62" s="35">
        <v>-5.0871794870000002</v>
      </c>
      <c r="I62" s="35">
        <v>30.343663729999999</v>
      </c>
      <c r="J62" s="43">
        <v>10.40270928</v>
      </c>
      <c r="K62" s="36">
        <v>-4.9871794869999997</v>
      </c>
      <c r="L62" s="35">
        <v>26.593566930000001</v>
      </c>
      <c r="M62" s="50">
        <v>31.479308589999999</v>
      </c>
    </row>
    <row r="63" spans="1:13" ht="14.5" x14ac:dyDescent="0.35">
      <c r="A63" s="6" t="str">
        <f>VLOOKUP(C63, 'County name'!$A$2:$C$107, 2, "false")</f>
        <v>Meade</v>
      </c>
      <c r="B63" s="7" t="s">
        <v>183</v>
      </c>
      <c r="C63" s="6">
        <v>20119</v>
      </c>
      <c r="D63" s="8">
        <f>VLOOKUP($C63, 'County name'!$A$3:$D$107, 4, FALSE)</f>
        <v>1.05332E-2</v>
      </c>
      <c r="E63" s="34">
        <v>20.641025639999999</v>
      </c>
      <c r="F63" s="34">
        <v>64.525615889999997</v>
      </c>
      <c r="G63" s="44">
        <v>136.09969190000001</v>
      </c>
      <c r="H63" s="35">
        <v>-6.5410256410000001</v>
      </c>
      <c r="I63" s="35">
        <v>28.14404163</v>
      </c>
      <c r="J63" s="43">
        <v>15.50528156</v>
      </c>
      <c r="K63" s="36">
        <v>-7.3910256409999997</v>
      </c>
      <c r="L63" s="35">
        <v>34.50491504</v>
      </c>
      <c r="M63" s="50">
        <v>12.075411109999999</v>
      </c>
    </row>
    <row r="64" spans="1:13" ht="14.5" x14ac:dyDescent="0.35">
      <c r="A64" s="6" t="str">
        <f>VLOOKUP(C64, 'County name'!$A$2:$C$107, 2, "false")</f>
        <v>Miami</v>
      </c>
      <c r="B64" s="7" t="s">
        <v>183</v>
      </c>
      <c r="C64" s="6">
        <v>20121</v>
      </c>
      <c r="D64" s="8">
        <f>VLOOKUP($C64, 'County name'!$A$3:$D$107, 4, FALSE)</f>
        <v>1.0640000000000001E-3</v>
      </c>
      <c r="E64" s="34">
        <v>14.61538462</v>
      </c>
      <c r="F64" s="34">
        <v>21.1525137</v>
      </c>
      <c r="G64" s="44">
        <v>281.34232789999999</v>
      </c>
      <c r="H64" s="35">
        <v>-5.115384615</v>
      </c>
      <c r="I64" s="35">
        <v>35.382304759999997</v>
      </c>
      <c r="J64" s="43">
        <v>-6.3803951359999997</v>
      </c>
      <c r="K64" s="36">
        <v>-5.865384615</v>
      </c>
      <c r="L64" s="35">
        <v>22.285514160000002</v>
      </c>
      <c r="M64" s="50">
        <v>38.468328620000001</v>
      </c>
    </row>
    <row r="65" spans="1:13" ht="14.5" x14ac:dyDescent="0.35">
      <c r="A65" s="6" t="str">
        <f>VLOOKUP(C65, 'County name'!$A$2:$C$107, 2, "false")</f>
        <v>Mitchell</v>
      </c>
      <c r="B65" s="7" t="s">
        <v>183</v>
      </c>
      <c r="C65" s="6">
        <v>20123</v>
      </c>
      <c r="D65" s="8">
        <f>VLOOKUP($C65, 'County name'!$A$3:$D$107, 4, FALSE)</f>
        <v>1.32724E-2</v>
      </c>
      <c r="E65" s="34">
        <v>22.15384615</v>
      </c>
      <c r="F65" s="34">
        <v>39.422524969999998</v>
      </c>
      <c r="G65" s="44">
        <v>190.21917160000001</v>
      </c>
      <c r="H65" s="35">
        <v>-6.7538461539999997</v>
      </c>
      <c r="I65" s="35">
        <v>33.561769730000002</v>
      </c>
      <c r="J65" s="43">
        <v>12.11623765</v>
      </c>
      <c r="K65" s="36">
        <v>-7.4538461539999998</v>
      </c>
      <c r="L65" s="35">
        <v>23.552836190000001</v>
      </c>
      <c r="M65" s="50">
        <v>31.996050109999999</v>
      </c>
    </row>
    <row r="66" spans="1:13" ht="14.5" x14ac:dyDescent="0.35">
      <c r="A66" s="6" t="str">
        <f>VLOOKUP(C66, 'County name'!$A$2:$C$107, 2, "false")</f>
        <v>Montgomery</v>
      </c>
      <c r="B66" s="7" t="s">
        <v>183</v>
      </c>
      <c r="C66" s="6">
        <v>20125</v>
      </c>
      <c r="D66" s="8">
        <f>VLOOKUP($C66, 'County name'!$A$3:$D$107, 4, FALSE)</f>
        <v>1.7717E-3</v>
      </c>
      <c r="E66" s="34">
        <v>12.589743589999999</v>
      </c>
      <c r="F66" s="34">
        <v>28.374491079999999</v>
      </c>
      <c r="G66" s="44">
        <v>317.54331430000002</v>
      </c>
      <c r="H66" s="35">
        <v>-4.43974359</v>
      </c>
      <c r="I66" s="35">
        <v>35.693823190000003</v>
      </c>
      <c r="J66" s="43">
        <v>3.178519563</v>
      </c>
      <c r="K66" s="36">
        <v>-4.8397435900000003</v>
      </c>
      <c r="L66" s="35">
        <v>29.647990839999999</v>
      </c>
      <c r="M66" s="50">
        <v>12.742082460000001</v>
      </c>
    </row>
    <row r="67" spans="1:13" ht="14.5" x14ac:dyDescent="0.35">
      <c r="A67" s="6" t="str">
        <f>VLOOKUP(C67, 'County name'!$A$2:$C$107, 2, "false")</f>
        <v>Morris</v>
      </c>
      <c r="B67" s="7" t="s">
        <v>183</v>
      </c>
      <c r="C67" s="6">
        <v>20127</v>
      </c>
      <c r="D67" s="8">
        <f>VLOOKUP($C67, 'County name'!$A$3:$D$107, 4, FALSE)</f>
        <v>3.6979999999999999E-3</v>
      </c>
      <c r="E67" s="34">
        <v>16.53846154</v>
      </c>
      <c r="F67" s="34">
        <v>26.11987182</v>
      </c>
      <c r="G67" s="44">
        <v>241.41835850000001</v>
      </c>
      <c r="H67" s="35">
        <v>-5.4384615380000003</v>
      </c>
      <c r="I67" s="35">
        <v>28.261720069999999</v>
      </c>
      <c r="J67" s="43">
        <v>4.4073209430000002</v>
      </c>
      <c r="K67" s="36">
        <v>-5.3884615379999996</v>
      </c>
      <c r="L67" s="35">
        <v>20.11324995</v>
      </c>
      <c r="M67" s="50">
        <v>49.13683837</v>
      </c>
    </row>
    <row r="68" spans="1:13" ht="14.5" x14ac:dyDescent="0.35">
      <c r="A68" s="6" t="str">
        <f>VLOOKUP(C68, 'County name'!$A$2:$C$107, 2, "false")</f>
        <v>Morton</v>
      </c>
      <c r="B68" s="7" t="s">
        <v>183</v>
      </c>
      <c r="C68" s="6">
        <v>20129</v>
      </c>
      <c r="D68" s="8">
        <f>VLOOKUP($C68, 'County name'!$A$3:$D$107, 4, FALSE)</f>
        <v>1.18876E-2</v>
      </c>
      <c r="E68" s="34">
        <v>23.30769231</v>
      </c>
      <c r="F68" s="34">
        <v>56.842882449999998</v>
      </c>
      <c r="G68" s="44">
        <v>103.9923086</v>
      </c>
      <c r="H68" s="35">
        <v>-6.4576923080000004</v>
      </c>
      <c r="I68" s="35">
        <v>28.309425059999999</v>
      </c>
      <c r="J68" s="43">
        <v>17.105059170000001</v>
      </c>
      <c r="K68" s="36">
        <v>-8.0076923079999993</v>
      </c>
      <c r="L68" s="35">
        <v>35.130891599999998</v>
      </c>
      <c r="M68" s="50">
        <v>11.500172450000001</v>
      </c>
    </row>
    <row r="69" spans="1:13" ht="14.5" x14ac:dyDescent="0.35">
      <c r="A69" s="6" t="str">
        <f>VLOOKUP(C69, 'County name'!$A$2:$C$107, 2, "false")</f>
        <v>Nemaha</v>
      </c>
      <c r="B69" s="7" t="s">
        <v>183</v>
      </c>
      <c r="C69" s="6">
        <v>20131</v>
      </c>
      <c r="D69" s="8">
        <f>VLOOKUP($C69, 'County name'!$A$3:$D$107, 4, FALSE)</f>
        <v>2.5458E-3</v>
      </c>
      <c r="E69" s="34">
        <v>18.743589740000001</v>
      </c>
      <c r="F69" s="34">
        <v>27.35949428</v>
      </c>
      <c r="G69" s="44">
        <v>234.92054569999999</v>
      </c>
      <c r="H69" s="35">
        <v>-4.4435897439999996</v>
      </c>
      <c r="I69" s="35">
        <v>36.344209120000002</v>
      </c>
      <c r="J69" s="43">
        <v>-5.0313388559999996</v>
      </c>
      <c r="K69" s="36">
        <v>-5.2435897440000003</v>
      </c>
      <c r="L69" s="35">
        <v>19.609890199999999</v>
      </c>
      <c r="M69" s="50">
        <v>68.536118020000004</v>
      </c>
    </row>
    <row r="70" spans="1:13" ht="14.5" x14ac:dyDescent="0.35">
      <c r="A70" s="6" t="str">
        <f>VLOOKUP(C70, 'County name'!$A$2:$C$107, 2, "false")</f>
        <v>Neosho</v>
      </c>
      <c r="B70" s="7" t="s">
        <v>183</v>
      </c>
      <c r="C70" s="6">
        <v>20133</v>
      </c>
      <c r="D70" s="8">
        <f>VLOOKUP($C70, 'County name'!$A$3:$D$107, 4, FALSE)</f>
        <v>1.4871999999999999E-3</v>
      </c>
      <c r="E70" s="34">
        <v>12.66666667</v>
      </c>
      <c r="F70" s="34">
        <v>23.262101980000001</v>
      </c>
      <c r="G70" s="44">
        <v>316.27244999999999</v>
      </c>
      <c r="H70" s="35">
        <v>-4.5666666669999998</v>
      </c>
      <c r="I70" s="35">
        <v>34.90052781</v>
      </c>
      <c r="J70" s="43">
        <v>-9.7335839469999996</v>
      </c>
      <c r="K70" s="36">
        <v>-5.016666667</v>
      </c>
      <c r="L70" s="35">
        <v>26.9985663</v>
      </c>
      <c r="M70" s="50">
        <v>8.9167172269999995</v>
      </c>
    </row>
    <row r="71" spans="1:13" ht="14.5" x14ac:dyDescent="0.35">
      <c r="A71" s="6" t="str">
        <f>VLOOKUP(C71, 'County name'!$A$2:$C$107, 2, "false")</f>
        <v>Ness</v>
      </c>
      <c r="B71" s="7" t="s">
        <v>183</v>
      </c>
      <c r="C71" s="6">
        <v>20135</v>
      </c>
      <c r="D71" s="8">
        <f>VLOOKUP($C71, 'County name'!$A$3:$D$107, 4, FALSE)</f>
        <v>1.43582E-2</v>
      </c>
      <c r="E71" s="34">
        <v>24.205128210000002</v>
      </c>
      <c r="F71" s="34">
        <v>52.178182309999997</v>
      </c>
      <c r="G71" s="44">
        <v>150.2765843</v>
      </c>
      <c r="H71" s="35">
        <v>-7.3551282049999998</v>
      </c>
      <c r="I71" s="35">
        <v>29.65588589</v>
      </c>
      <c r="J71" s="43">
        <v>13.95080553</v>
      </c>
      <c r="K71" s="36">
        <v>-8.0551282050000008</v>
      </c>
      <c r="L71" s="35">
        <v>28.41809254</v>
      </c>
      <c r="M71" s="50">
        <v>19.546783829999999</v>
      </c>
    </row>
    <row r="72" spans="1:13" ht="14.5" x14ac:dyDescent="0.35">
      <c r="A72" s="6" t="str">
        <f>VLOOKUP(C72, 'County name'!$A$2:$C$107, 2, "false")</f>
        <v>Norton</v>
      </c>
      <c r="B72" s="7" t="s">
        <v>183</v>
      </c>
      <c r="C72" s="6">
        <v>20137</v>
      </c>
      <c r="D72" s="8">
        <f>VLOOKUP($C72, 'County name'!$A$3:$D$107, 4, FALSE)</f>
        <v>1.3036799999999999E-2</v>
      </c>
      <c r="E72" s="34">
        <v>29.38461538</v>
      </c>
      <c r="F72" s="34">
        <v>34.77487232</v>
      </c>
      <c r="G72" s="44">
        <v>181.0076407</v>
      </c>
      <c r="H72" s="35">
        <v>-6.134615385</v>
      </c>
      <c r="I72" s="35">
        <v>30.508007899999999</v>
      </c>
      <c r="J72" s="43">
        <v>14.245062620000001</v>
      </c>
      <c r="K72" s="36">
        <v>-8.7846153850000004</v>
      </c>
      <c r="L72" s="35">
        <v>23.356289090000001</v>
      </c>
      <c r="M72" s="50">
        <v>21.33287679</v>
      </c>
    </row>
    <row r="73" spans="1:13" ht="14.5" x14ac:dyDescent="0.35">
      <c r="A73" s="6" t="str">
        <f>VLOOKUP(C73, 'County name'!$A$2:$C$107, 2, "false")</f>
        <v>Osage</v>
      </c>
      <c r="B73" s="7" t="s">
        <v>183</v>
      </c>
      <c r="C73" s="6">
        <v>20139</v>
      </c>
      <c r="D73" s="8">
        <f>VLOOKUP($C73, 'County name'!$A$3:$D$107, 4, FALSE)</f>
        <v>1.5374E-3</v>
      </c>
      <c r="E73" s="34">
        <v>15.56410256</v>
      </c>
      <c r="F73" s="34">
        <v>22.431085880000001</v>
      </c>
      <c r="G73" s="44">
        <v>266.70372350000002</v>
      </c>
      <c r="H73" s="35">
        <v>-5.6641025640000002</v>
      </c>
      <c r="I73" s="35">
        <v>32.196306700000001</v>
      </c>
      <c r="J73" s="43">
        <v>-4.362081753</v>
      </c>
      <c r="K73" s="36">
        <v>-5.5641025639999997</v>
      </c>
      <c r="L73" s="35">
        <v>21.22483205</v>
      </c>
      <c r="M73" s="50">
        <v>51.849229989999998</v>
      </c>
    </row>
    <row r="74" spans="1:13" ht="14.5" x14ac:dyDescent="0.35">
      <c r="A74" s="6" t="str">
        <f>VLOOKUP(C74, 'County name'!$A$2:$C$107, 2, "false")</f>
        <v>Osborne</v>
      </c>
      <c r="B74" s="7" t="s">
        <v>183</v>
      </c>
      <c r="C74" s="6">
        <v>20141</v>
      </c>
      <c r="D74" s="8">
        <f>VLOOKUP($C74, 'County name'!$A$3:$D$107, 4, FALSE)</f>
        <v>1.31269E-2</v>
      </c>
      <c r="E74" s="34">
        <v>25.23076923</v>
      </c>
      <c r="F74" s="34">
        <v>42.724640530000002</v>
      </c>
      <c r="G74" s="44">
        <v>190.05946850000001</v>
      </c>
      <c r="H74" s="35">
        <v>-7.480769231</v>
      </c>
      <c r="I74" s="35">
        <v>33.294115669999996</v>
      </c>
      <c r="J74" s="43">
        <v>11.04901538</v>
      </c>
      <c r="K74" s="36">
        <v>-8.2807692310000007</v>
      </c>
      <c r="L74" s="35">
        <v>23.41229938</v>
      </c>
      <c r="M74" s="50">
        <v>25.98935595</v>
      </c>
    </row>
    <row r="75" spans="1:13" ht="14.5" x14ac:dyDescent="0.35">
      <c r="A75" s="6" t="str">
        <f>VLOOKUP(C75, 'County name'!$A$2:$C$107, 2, "false")</f>
        <v>Ottawa</v>
      </c>
      <c r="B75" s="7" t="s">
        <v>183</v>
      </c>
      <c r="C75" s="6">
        <v>20143</v>
      </c>
      <c r="D75" s="8">
        <f>VLOOKUP($C75, 'County name'!$A$3:$D$107, 4, FALSE)</f>
        <v>1.05732E-2</v>
      </c>
      <c r="E75" s="34">
        <v>17.333333329999999</v>
      </c>
      <c r="F75" s="34">
        <v>47.955371759999998</v>
      </c>
      <c r="G75" s="44">
        <v>202.99504479999999</v>
      </c>
      <c r="H75" s="35">
        <v>-5.6333333330000004</v>
      </c>
      <c r="I75" s="35">
        <v>38.165687560000002</v>
      </c>
      <c r="J75" s="43">
        <v>12.12004273</v>
      </c>
      <c r="K75" s="36">
        <v>-5.5833333329999997</v>
      </c>
      <c r="L75" s="35">
        <v>27.711172009999999</v>
      </c>
      <c r="M75" s="50">
        <v>38.57272708</v>
      </c>
    </row>
    <row r="76" spans="1:13" ht="14.5" x14ac:dyDescent="0.35">
      <c r="A76" s="6" t="str">
        <f>VLOOKUP(C76, 'County name'!$A$2:$C$107, 2, "false")</f>
        <v>Pawnee</v>
      </c>
      <c r="B76" s="7" t="s">
        <v>183</v>
      </c>
      <c r="C76" s="6">
        <v>20145</v>
      </c>
      <c r="D76" s="8">
        <f>VLOOKUP($C76, 'County name'!$A$3:$D$107, 4, FALSE)</f>
        <v>1.7050900000000001E-2</v>
      </c>
      <c r="E76" s="34">
        <v>19.15384615</v>
      </c>
      <c r="F76" s="34">
        <v>53.985204549999999</v>
      </c>
      <c r="G76" s="44">
        <v>164.3391598</v>
      </c>
      <c r="H76" s="35">
        <v>-6.1038461540000002</v>
      </c>
      <c r="I76" s="35">
        <v>30.360975509999999</v>
      </c>
      <c r="J76" s="43">
        <v>12.088824199999999</v>
      </c>
      <c r="K76" s="36">
        <v>-6.2538461539999997</v>
      </c>
      <c r="L76" s="35">
        <v>30.32625299</v>
      </c>
      <c r="M76" s="50">
        <v>15.642044309999999</v>
      </c>
    </row>
    <row r="77" spans="1:13" ht="14.5" x14ac:dyDescent="0.35">
      <c r="A77" s="6" t="str">
        <f>VLOOKUP(C77, 'County name'!$A$2:$C$107, 2, "false")</f>
        <v>Phillips</v>
      </c>
      <c r="B77" s="7" t="s">
        <v>183</v>
      </c>
      <c r="C77" s="6">
        <v>20147</v>
      </c>
      <c r="D77" s="8">
        <f>VLOOKUP($C77, 'County name'!$A$3:$D$107, 4, FALSE)</f>
        <v>1.31188E-2</v>
      </c>
      <c r="E77" s="34">
        <v>28.256410259999999</v>
      </c>
      <c r="F77" s="34">
        <v>37.706267670000003</v>
      </c>
      <c r="G77" s="44">
        <v>186.33328209999999</v>
      </c>
      <c r="H77" s="35">
        <v>-6.9564102559999998</v>
      </c>
      <c r="I77" s="35">
        <v>32.405802889999997</v>
      </c>
      <c r="J77" s="43">
        <v>15.6813214</v>
      </c>
      <c r="K77" s="36">
        <v>-8.7064102559999998</v>
      </c>
      <c r="L77" s="35">
        <v>22.47147223</v>
      </c>
      <c r="M77" s="50">
        <v>26.062032899999998</v>
      </c>
    </row>
    <row r="78" spans="1:13" ht="14.5" x14ac:dyDescent="0.35">
      <c r="A78" s="6" t="str">
        <f>VLOOKUP(C78, 'County name'!$A$2:$C$107, 2, "false")</f>
        <v>Pottawatomie</v>
      </c>
      <c r="B78" s="7" t="s">
        <v>183</v>
      </c>
      <c r="C78" s="6">
        <v>20149</v>
      </c>
      <c r="D78" s="8">
        <f>VLOOKUP($C78, 'County name'!$A$3:$D$107, 4, FALSE)</f>
        <v>1.0418000000000001E-3</v>
      </c>
      <c r="E78" s="34">
        <v>17.46153846</v>
      </c>
      <c r="F78" s="34">
        <v>30.824177519999999</v>
      </c>
      <c r="G78" s="44">
        <v>232.60035730000001</v>
      </c>
      <c r="H78" s="35">
        <v>-5.211538462</v>
      </c>
      <c r="I78" s="35">
        <v>34.38917592</v>
      </c>
      <c r="J78" s="43">
        <v>-2.591199445</v>
      </c>
      <c r="K78" s="36">
        <v>-5.3115384619999997</v>
      </c>
      <c r="L78" s="35">
        <v>20.464505509999999</v>
      </c>
      <c r="M78" s="50">
        <v>59.604057310000002</v>
      </c>
    </row>
    <row r="79" spans="1:13" ht="14.5" x14ac:dyDescent="0.35">
      <c r="A79" s="6" t="str">
        <f>VLOOKUP(C79, 'County name'!$A$2:$C$107, 2, "false")</f>
        <v>Pratt</v>
      </c>
      <c r="B79" s="7" t="s">
        <v>183</v>
      </c>
      <c r="C79" s="6">
        <v>20151</v>
      </c>
      <c r="D79" s="8">
        <f>VLOOKUP($C79, 'County name'!$A$3:$D$107, 4, FALSE)</f>
        <v>1.2519199999999999E-2</v>
      </c>
      <c r="E79" s="34">
        <v>16.641025639999999</v>
      </c>
      <c r="F79" s="34">
        <v>55.74892973</v>
      </c>
      <c r="G79" s="44">
        <v>181.2192024</v>
      </c>
      <c r="H79" s="35">
        <v>-6.1410256409999997</v>
      </c>
      <c r="I79" s="35">
        <v>29.501294949999998</v>
      </c>
      <c r="J79" s="43">
        <v>10.407650110000001</v>
      </c>
      <c r="K79" s="36">
        <v>-5.9410256410000004</v>
      </c>
      <c r="L79" s="35">
        <v>32.157670930000002</v>
      </c>
      <c r="M79" s="50">
        <v>13.82370807</v>
      </c>
    </row>
    <row r="80" spans="1:13" ht="14.5" x14ac:dyDescent="0.35">
      <c r="A80" s="6" t="str">
        <f>VLOOKUP(C80, 'County name'!$A$2:$C$107, 2, "false")</f>
        <v>Rawlins</v>
      </c>
      <c r="B80" s="7" t="s">
        <v>183</v>
      </c>
      <c r="C80" s="6">
        <v>20153</v>
      </c>
      <c r="D80" s="8">
        <f>VLOOKUP($C80, 'County name'!$A$3:$D$107, 4, FALSE)</f>
        <v>1.9198699999999999E-2</v>
      </c>
      <c r="E80" s="34">
        <v>30.92307692</v>
      </c>
      <c r="F80" s="34">
        <v>31.092050159999999</v>
      </c>
      <c r="G80" s="44">
        <v>160.64599569999999</v>
      </c>
      <c r="H80" s="35">
        <v>-5.6230769230000002</v>
      </c>
      <c r="I80" s="35">
        <v>29.71242543</v>
      </c>
      <c r="J80" s="43">
        <v>9.9129028199999993</v>
      </c>
      <c r="K80" s="36">
        <v>-7.423076923</v>
      </c>
      <c r="L80" s="35">
        <v>25.303826529999998</v>
      </c>
      <c r="M80" s="50">
        <v>14.11679133</v>
      </c>
    </row>
    <row r="81" spans="1:13" ht="14.5" x14ac:dyDescent="0.35">
      <c r="A81" s="6" t="str">
        <f>VLOOKUP(C81, 'County name'!$A$2:$C$107, 2, "false")</f>
        <v>Reno</v>
      </c>
      <c r="B81" s="7" t="s">
        <v>183</v>
      </c>
      <c r="C81" s="6">
        <v>20155</v>
      </c>
      <c r="D81" s="8">
        <f>VLOOKUP($C81, 'County name'!$A$3:$D$107, 4, FALSE)</f>
        <v>2.1174100000000001E-2</v>
      </c>
      <c r="E81" s="34">
        <v>15.282051279999999</v>
      </c>
      <c r="F81" s="34">
        <v>46.295471239999998</v>
      </c>
      <c r="G81" s="44">
        <v>204.21730049999999</v>
      </c>
      <c r="H81" s="35">
        <v>-5.4820512819999996</v>
      </c>
      <c r="I81" s="35">
        <v>28.047746320000002</v>
      </c>
      <c r="J81" s="43">
        <v>9.8594272790000002</v>
      </c>
      <c r="K81" s="36">
        <v>-5.2320512819999996</v>
      </c>
      <c r="L81" s="35">
        <v>29.590973330000001</v>
      </c>
      <c r="M81" s="50">
        <v>19.434237039999999</v>
      </c>
    </row>
    <row r="82" spans="1:13" ht="14.5" x14ac:dyDescent="0.35">
      <c r="A82" s="6" t="str">
        <f>VLOOKUP(C82, 'County name'!$A$2:$C$107, 2, "false")</f>
        <v>Republic</v>
      </c>
      <c r="B82" s="7" t="s">
        <v>183</v>
      </c>
      <c r="C82" s="6">
        <v>20157</v>
      </c>
      <c r="D82" s="8">
        <f>VLOOKUP($C82, 'County name'!$A$3:$D$107, 4, FALSE)</f>
        <v>1.0937199999999999E-2</v>
      </c>
      <c r="E82" s="34">
        <v>22</v>
      </c>
      <c r="F82" s="34">
        <v>30.25140601</v>
      </c>
      <c r="G82" s="44">
        <v>205.43227899999999</v>
      </c>
      <c r="H82" s="35">
        <v>-6.1</v>
      </c>
      <c r="I82" s="35">
        <v>31.760111040000002</v>
      </c>
      <c r="J82" s="43">
        <v>9.3017015710000006</v>
      </c>
      <c r="K82" s="36">
        <v>-6.95</v>
      </c>
      <c r="L82" s="35">
        <v>20.723555940000001</v>
      </c>
      <c r="M82" s="50">
        <v>44.932344610000001</v>
      </c>
    </row>
    <row r="83" spans="1:13" ht="14.5" x14ac:dyDescent="0.35">
      <c r="A83" s="6" t="str">
        <f>VLOOKUP(C83, 'County name'!$A$2:$C$107, 2, "false")</f>
        <v>Rice</v>
      </c>
      <c r="B83" s="7" t="s">
        <v>183</v>
      </c>
      <c r="C83" s="6">
        <v>20159</v>
      </c>
      <c r="D83" s="8">
        <f>VLOOKUP($C83, 'County name'!$A$3:$D$107, 4, FALSE)</f>
        <v>1.43575E-2</v>
      </c>
      <c r="E83" s="34">
        <v>16.564102559999998</v>
      </c>
      <c r="F83" s="34">
        <v>45.587455849999998</v>
      </c>
      <c r="G83" s="44">
        <v>192.3649905</v>
      </c>
      <c r="H83" s="35">
        <v>-5.2641025639999999</v>
      </c>
      <c r="I83" s="35">
        <v>29.574333280000001</v>
      </c>
      <c r="J83" s="43">
        <v>14.38193564</v>
      </c>
      <c r="K83" s="36">
        <v>-5.2641025639999999</v>
      </c>
      <c r="L83" s="35">
        <v>26.925683500000002</v>
      </c>
      <c r="M83" s="50">
        <v>19.136503260000001</v>
      </c>
    </row>
    <row r="84" spans="1:13" ht="14.5" x14ac:dyDescent="0.35">
      <c r="A84" s="6" t="str">
        <f>VLOOKUP(C84, 'County name'!$A$2:$C$107, 2, "false")</f>
        <v>Riley</v>
      </c>
      <c r="B84" s="7" t="s">
        <v>183</v>
      </c>
      <c r="C84" s="6">
        <v>20161</v>
      </c>
      <c r="D84" s="8">
        <f>VLOOKUP($C84, 'County name'!$A$3:$D$107, 4, FALSE)</f>
        <v>2.8389999999999999E-3</v>
      </c>
      <c r="E84" s="34">
        <v>17.948717949999999</v>
      </c>
      <c r="F84" s="34">
        <v>32.411181669999998</v>
      </c>
      <c r="G84" s="44">
        <v>219.24040339999999</v>
      </c>
      <c r="H84" s="35">
        <v>-5.4987179490000004</v>
      </c>
      <c r="I84" s="35">
        <v>32.990152520000002</v>
      </c>
      <c r="J84" s="43">
        <v>2.994396767</v>
      </c>
      <c r="K84" s="36">
        <v>-5.5487179490000003</v>
      </c>
      <c r="L84" s="35">
        <v>21.414256829999999</v>
      </c>
      <c r="M84" s="50">
        <v>52.439795820000001</v>
      </c>
    </row>
    <row r="85" spans="1:13" ht="14.5" x14ac:dyDescent="0.35">
      <c r="A85" s="6" t="str">
        <f>VLOOKUP(C85, 'County name'!$A$2:$C$107, 2, "false")</f>
        <v>Rooks</v>
      </c>
      <c r="B85" s="7" t="s">
        <v>183</v>
      </c>
      <c r="C85" s="6">
        <v>20163</v>
      </c>
      <c r="D85" s="8">
        <f>VLOOKUP($C85, 'County name'!$A$3:$D$107, 4, FALSE)</f>
        <v>1.1871100000000001E-2</v>
      </c>
      <c r="E85" s="34">
        <v>26.179487179999999</v>
      </c>
      <c r="F85" s="34">
        <v>41.127506109999999</v>
      </c>
      <c r="G85" s="44">
        <v>179.47652740000001</v>
      </c>
      <c r="H85" s="35">
        <v>-7.6794871789999997</v>
      </c>
      <c r="I85" s="35">
        <v>31.072516969999999</v>
      </c>
      <c r="J85" s="43">
        <v>11.01302531</v>
      </c>
      <c r="K85" s="36">
        <v>-8.8294871789999991</v>
      </c>
      <c r="L85" s="35">
        <v>22.561735590000001</v>
      </c>
      <c r="M85" s="50">
        <v>21.87599226</v>
      </c>
    </row>
    <row r="86" spans="1:13" ht="14.5" x14ac:dyDescent="0.35">
      <c r="A86" s="6" t="str">
        <f>VLOOKUP(C86, 'County name'!$A$2:$C$107, 2, "false")</f>
        <v>Rush</v>
      </c>
      <c r="B86" s="7" t="s">
        <v>183</v>
      </c>
      <c r="C86" s="6">
        <v>20165</v>
      </c>
      <c r="D86" s="8">
        <f>VLOOKUP($C86, 'County name'!$A$3:$D$107, 4, FALSE)</f>
        <v>1.37585E-2</v>
      </c>
      <c r="E86" s="34">
        <v>21.717948719999999</v>
      </c>
      <c r="F86" s="34">
        <v>50.468836269999997</v>
      </c>
      <c r="G86" s="44">
        <v>166.97610180000001</v>
      </c>
      <c r="H86" s="35">
        <v>-6.7679487180000004</v>
      </c>
      <c r="I86" s="35">
        <v>30.170044270000002</v>
      </c>
      <c r="J86" s="43">
        <v>16.774897679999999</v>
      </c>
      <c r="K86" s="36">
        <v>-6.9679487179999997</v>
      </c>
      <c r="L86" s="35">
        <v>27.475290430000001</v>
      </c>
      <c r="M86" s="50">
        <v>16.51514568</v>
      </c>
    </row>
    <row r="87" spans="1:13" ht="14.5" x14ac:dyDescent="0.35">
      <c r="A87" s="6" t="str">
        <f>VLOOKUP(C87, 'County name'!$A$2:$C$107, 2, "false")</f>
        <v>Russell</v>
      </c>
      <c r="B87" s="7" t="s">
        <v>183</v>
      </c>
      <c r="C87" s="6">
        <v>20167</v>
      </c>
      <c r="D87" s="8">
        <f>VLOOKUP($C87, 'County name'!$A$3:$D$107, 4, FALSE)</f>
        <v>9.6554999999999992E-3</v>
      </c>
      <c r="E87" s="34">
        <v>20.487179489999999</v>
      </c>
      <c r="F87" s="34">
        <v>42.270755029999997</v>
      </c>
      <c r="G87" s="44">
        <v>186.15377770000001</v>
      </c>
      <c r="H87" s="35">
        <v>-6.0371794870000004</v>
      </c>
      <c r="I87" s="35">
        <v>30.25879132</v>
      </c>
      <c r="J87" s="43">
        <v>13.650920129999999</v>
      </c>
      <c r="K87" s="36">
        <v>-6.5871794870000002</v>
      </c>
      <c r="L87" s="35">
        <v>23.862244</v>
      </c>
      <c r="M87" s="50">
        <v>18.90155747</v>
      </c>
    </row>
    <row r="88" spans="1:13" ht="14.5" x14ac:dyDescent="0.35">
      <c r="A88" s="6" t="str">
        <f>VLOOKUP(C88, 'County name'!$A$2:$C$107, 2, "false")</f>
        <v>Saline</v>
      </c>
      <c r="B88" s="7" t="s">
        <v>183</v>
      </c>
      <c r="C88" s="6">
        <v>20169</v>
      </c>
      <c r="D88" s="8">
        <f>VLOOKUP($C88, 'County name'!$A$3:$D$107, 4, FALSE)</f>
        <v>1.0101199999999999E-2</v>
      </c>
      <c r="E88" s="34">
        <v>15.974358970000001</v>
      </c>
      <c r="F88" s="34">
        <v>41.917844039999999</v>
      </c>
      <c r="G88" s="44">
        <v>212.8573146</v>
      </c>
      <c r="H88" s="35">
        <v>-5.3243589739999999</v>
      </c>
      <c r="I88" s="35">
        <v>33.981649939999997</v>
      </c>
      <c r="J88" s="43">
        <v>13.597445970000001</v>
      </c>
      <c r="K88" s="36">
        <v>-5.1743589740000004</v>
      </c>
      <c r="L88" s="35">
        <v>25.827415819999999</v>
      </c>
      <c r="M88" s="50">
        <v>38.844407619999998</v>
      </c>
    </row>
    <row r="89" spans="1:13" ht="14.5" x14ac:dyDescent="0.35">
      <c r="A89" s="6" t="str">
        <f>VLOOKUP(C89, 'County name'!$A$2:$C$107, 2, "false")</f>
        <v>Scott</v>
      </c>
      <c r="B89" s="7" t="s">
        <v>183</v>
      </c>
      <c r="C89" s="6">
        <v>20171</v>
      </c>
      <c r="D89" s="8">
        <f>VLOOKUP($C89, 'County name'!$A$3:$D$107, 4, FALSE)</f>
        <v>1.8332999999999999E-2</v>
      </c>
      <c r="E89" s="34">
        <v>27.30769231</v>
      </c>
      <c r="F89" s="34">
        <v>46.098447559999997</v>
      </c>
      <c r="G89" s="44">
        <v>133.68028509999999</v>
      </c>
      <c r="H89" s="35">
        <v>-6.2076923080000004</v>
      </c>
      <c r="I89" s="35">
        <v>29.32281871</v>
      </c>
      <c r="J89" s="43">
        <v>17.889267950000001</v>
      </c>
      <c r="K89" s="36">
        <v>-8.4576923080000004</v>
      </c>
      <c r="L89" s="35">
        <v>28.80558267</v>
      </c>
      <c r="M89" s="50">
        <v>12.91139847</v>
      </c>
    </row>
    <row r="90" spans="1:13" ht="14.5" x14ac:dyDescent="0.35">
      <c r="A90" s="6" t="str">
        <f>VLOOKUP(C90, 'County name'!$A$2:$C$107, 2, "false")</f>
        <v>Sedgwick</v>
      </c>
      <c r="B90" s="7" t="s">
        <v>183</v>
      </c>
      <c r="C90" s="6">
        <v>20173</v>
      </c>
      <c r="D90" s="8">
        <f>VLOOKUP($C90, 'County name'!$A$3:$D$107, 4, FALSE)</f>
        <v>1.3846900000000001E-2</v>
      </c>
      <c r="E90" s="34">
        <v>12.717948720000001</v>
      </c>
      <c r="F90" s="34">
        <v>41.601141609999999</v>
      </c>
      <c r="G90" s="44">
        <v>223.15873379999999</v>
      </c>
      <c r="H90" s="35">
        <v>-5.0679487180000002</v>
      </c>
      <c r="I90" s="35">
        <v>29.119992190000001</v>
      </c>
      <c r="J90" s="43">
        <v>6.7619804730000004</v>
      </c>
      <c r="K90" s="36">
        <v>-4.5679487180000002</v>
      </c>
      <c r="L90" s="35">
        <v>28.735891559999999</v>
      </c>
      <c r="M90" s="50">
        <v>25.000697070000001</v>
      </c>
    </row>
    <row r="91" spans="1:13" ht="14.5" x14ac:dyDescent="0.35">
      <c r="A91" s="6" t="str">
        <f>VLOOKUP(C91, 'County name'!$A$2:$C$107, 2, "false")</f>
        <v>Seward</v>
      </c>
      <c r="B91" s="7" t="s">
        <v>183</v>
      </c>
      <c r="C91" s="6">
        <v>20175</v>
      </c>
      <c r="D91" s="8">
        <f>VLOOKUP($C91, 'County name'!$A$3:$D$107, 4, FALSE)</f>
        <v>8.3494999999999993E-3</v>
      </c>
      <c r="E91" s="34">
        <v>20.794871789999998</v>
      </c>
      <c r="F91" s="34">
        <v>64.312463170000001</v>
      </c>
      <c r="G91" s="44">
        <v>121.5544816</v>
      </c>
      <c r="H91" s="35">
        <v>-6.0948717950000004</v>
      </c>
      <c r="I91" s="35">
        <v>27.82857753</v>
      </c>
      <c r="J91" s="43">
        <v>16.67432823</v>
      </c>
      <c r="K91" s="36">
        <v>-7.7448717949999999</v>
      </c>
      <c r="L91" s="35">
        <v>34.12870084</v>
      </c>
      <c r="M91" s="50">
        <v>14.17434046</v>
      </c>
    </row>
    <row r="92" spans="1:13" ht="14.5" x14ac:dyDescent="0.35">
      <c r="A92" s="6" t="str">
        <f>VLOOKUP(C92, 'County name'!$A$2:$C$107, 2, "false")</f>
        <v>Shawnee</v>
      </c>
      <c r="B92" s="7" t="s">
        <v>183</v>
      </c>
      <c r="C92" s="6">
        <v>20177</v>
      </c>
      <c r="D92" s="8">
        <f>VLOOKUP($C92, 'County name'!$A$3:$D$107, 4, FALSE)</f>
        <v>7.5569999999999999E-4</v>
      </c>
      <c r="E92" s="34">
        <v>16.025641029999999</v>
      </c>
      <c r="F92" s="34">
        <v>26.174323789999999</v>
      </c>
      <c r="G92" s="44">
        <v>252.68142349999999</v>
      </c>
      <c r="H92" s="35">
        <v>-5.3256410259999996</v>
      </c>
      <c r="I92" s="35">
        <v>35.086637359999997</v>
      </c>
      <c r="J92" s="43">
        <v>-4.5557426660000004</v>
      </c>
      <c r="K92" s="36">
        <v>-5.3256410259999996</v>
      </c>
      <c r="L92" s="35">
        <v>21.644253209999999</v>
      </c>
      <c r="M92" s="50">
        <v>62.58909525</v>
      </c>
    </row>
    <row r="93" spans="1:13" ht="14.5" x14ac:dyDescent="0.35">
      <c r="A93" s="6" t="str">
        <f>VLOOKUP(C93, 'County name'!$A$2:$C$107, 2, "false")</f>
        <v>Sheridan</v>
      </c>
      <c r="B93" s="7" t="s">
        <v>183</v>
      </c>
      <c r="C93" s="6">
        <v>20179</v>
      </c>
      <c r="D93" s="8">
        <f>VLOOKUP($C93, 'County name'!$A$3:$D$107, 4, FALSE)</f>
        <v>1.50533E-2</v>
      </c>
      <c r="E93" s="34">
        <v>27.641025639999999</v>
      </c>
      <c r="F93" s="34">
        <v>37.433014159999999</v>
      </c>
      <c r="G93" s="44">
        <v>160.96926579999999</v>
      </c>
      <c r="H93" s="35">
        <v>-6.3410256409999999</v>
      </c>
      <c r="I93" s="35">
        <v>29.479175900000001</v>
      </c>
      <c r="J93" s="43">
        <v>13.272733819999999</v>
      </c>
      <c r="K93" s="36">
        <v>-8.1410256410000006</v>
      </c>
      <c r="L93" s="35">
        <v>24.189054240000001</v>
      </c>
      <c r="M93" s="50">
        <v>17.07246005</v>
      </c>
    </row>
    <row r="94" spans="1:13" ht="14.5" x14ac:dyDescent="0.35">
      <c r="A94" s="6" t="str">
        <f>VLOOKUP(C94, 'County name'!$A$2:$C$107, 2, "false")</f>
        <v>Sherman</v>
      </c>
      <c r="B94" s="7" t="s">
        <v>183</v>
      </c>
      <c r="C94" s="6">
        <v>20181</v>
      </c>
      <c r="D94" s="8">
        <f>VLOOKUP($C94, 'County name'!$A$3:$D$107, 4, FALSE)</f>
        <v>2.1570099999999998E-2</v>
      </c>
      <c r="E94" s="34">
        <v>30.128205130000001</v>
      </c>
      <c r="F94" s="34">
        <v>25.364511050000001</v>
      </c>
      <c r="G94" s="44">
        <v>134.90042890000001</v>
      </c>
      <c r="H94" s="35">
        <v>-5.9782051279999999</v>
      </c>
      <c r="I94" s="35">
        <v>25.41154886</v>
      </c>
      <c r="J94" s="43">
        <v>9.6487070270000004</v>
      </c>
      <c r="K94" s="36">
        <v>-7.7282051279999999</v>
      </c>
      <c r="L94" s="35">
        <v>23.483706340000001</v>
      </c>
      <c r="M94" s="50">
        <v>14.244832150000001</v>
      </c>
    </row>
    <row r="95" spans="1:13" ht="14.5" x14ac:dyDescent="0.35">
      <c r="A95" s="6" t="str">
        <f>VLOOKUP(C95, 'County name'!$A$2:$C$107, 2, "false")</f>
        <v>Smith</v>
      </c>
      <c r="B95" s="7" t="s">
        <v>183</v>
      </c>
      <c r="C95" s="6">
        <v>20183</v>
      </c>
      <c r="D95" s="8">
        <f>VLOOKUP($C95, 'County name'!$A$3:$D$107, 4, FALSE)</f>
        <v>1.51754E-2</v>
      </c>
      <c r="E95" s="34">
        <v>26.53846154</v>
      </c>
      <c r="F95" s="34">
        <v>39.246018829999997</v>
      </c>
      <c r="G95" s="44">
        <v>189.9445542</v>
      </c>
      <c r="H95" s="35">
        <v>-7.288461538</v>
      </c>
      <c r="I95" s="35">
        <v>33.799984129999999</v>
      </c>
      <c r="J95" s="43">
        <v>13.715418939999999</v>
      </c>
      <c r="K95" s="36">
        <v>-8.5884615380000007</v>
      </c>
      <c r="L95" s="35">
        <v>22.251981799999999</v>
      </c>
      <c r="M95" s="50">
        <v>29.867952970000001</v>
      </c>
    </row>
    <row r="96" spans="1:13" ht="14.5" x14ac:dyDescent="0.35">
      <c r="A96" s="6" t="str">
        <f>VLOOKUP(C96, 'County name'!$A$2:$C$107, 2, "false")</f>
        <v>Stafford</v>
      </c>
      <c r="B96" s="7" t="s">
        <v>183</v>
      </c>
      <c r="C96" s="6">
        <v>20185</v>
      </c>
      <c r="D96" s="8">
        <f>VLOOKUP($C96, 'County name'!$A$3:$D$107, 4, FALSE)</f>
        <v>1.45535E-2</v>
      </c>
      <c r="E96" s="34">
        <v>15.974358970000001</v>
      </c>
      <c r="F96" s="34">
        <v>58.32630451</v>
      </c>
      <c r="G96" s="44">
        <v>182.30499739999999</v>
      </c>
      <c r="H96" s="35">
        <v>-5.3743589739999997</v>
      </c>
      <c r="I96" s="35">
        <v>32.310662200000003</v>
      </c>
      <c r="J96" s="43">
        <v>9.9940340019999994</v>
      </c>
      <c r="K96" s="36">
        <v>-5.8243589739999999</v>
      </c>
      <c r="L96" s="35">
        <v>32.987522910000003</v>
      </c>
      <c r="M96" s="50">
        <v>13.247726800000001</v>
      </c>
    </row>
    <row r="97" spans="1:13" ht="14.5" x14ac:dyDescent="0.35">
      <c r="A97" s="6" t="str">
        <f>VLOOKUP(C97, 'County name'!$A$2:$C$107, 2, "false")</f>
        <v>Stanton</v>
      </c>
      <c r="B97" s="7" t="s">
        <v>183</v>
      </c>
      <c r="C97" s="6">
        <v>20187</v>
      </c>
      <c r="D97" s="8">
        <f>VLOOKUP($C97, 'County name'!$A$3:$D$107, 4, FALSE)</f>
        <v>1.44263E-2</v>
      </c>
      <c r="E97" s="34">
        <v>24.69230769</v>
      </c>
      <c r="F97" s="34">
        <v>59.947924540000002</v>
      </c>
      <c r="G97" s="44">
        <v>99.913364999999999</v>
      </c>
      <c r="H97" s="35">
        <v>-6.442307692</v>
      </c>
      <c r="I97" s="35">
        <v>30.283502370000001</v>
      </c>
      <c r="J97" s="43">
        <v>17.478608850000001</v>
      </c>
      <c r="K97" s="36">
        <v>-8.442307692</v>
      </c>
      <c r="L97" s="35">
        <v>35.666925409999997</v>
      </c>
      <c r="M97" s="50">
        <v>13.04355176</v>
      </c>
    </row>
    <row r="98" spans="1:13" ht="14.5" x14ac:dyDescent="0.35">
      <c r="A98" s="6" t="str">
        <f>VLOOKUP(C98, 'County name'!$A$2:$C$107, 2, "false")</f>
        <v>Stevens</v>
      </c>
      <c r="B98" s="7" t="s">
        <v>183</v>
      </c>
      <c r="C98" s="6">
        <v>20189</v>
      </c>
      <c r="D98" s="8">
        <f>VLOOKUP($C98, 'County name'!$A$3:$D$107, 4, FALSE)</f>
        <v>1.24306E-2</v>
      </c>
      <c r="E98" s="34">
        <v>21.38461538</v>
      </c>
      <c r="F98" s="34">
        <v>60.47440143</v>
      </c>
      <c r="G98" s="44">
        <v>112.4247692</v>
      </c>
      <c r="H98" s="35">
        <v>-6.0846153850000002</v>
      </c>
      <c r="I98" s="35">
        <v>27.562996250000001</v>
      </c>
      <c r="J98" s="43">
        <v>17.593136529999999</v>
      </c>
      <c r="K98" s="36">
        <v>-7.7346153849999997</v>
      </c>
      <c r="L98" s="35">
        <v>33.874589210000003</v>
      </c>
      <c r="M98" s="50">
        <v>12.66647233</v>
      </c>
    </row>
    <row r="99" spans="1:13" ht="14.5" x14ac:dyDescent="0.35">
      <c r="A99" s="6" t="str">
        <f>VLOOKUP(C99, 'County name'!$A$2:$C$107, 2, "false")</f>
        <v>Sumner</v>
      </c>
      <c r="B99" s="7" t="s">
        <v>183</v>
      </c>
      <c r="C99" s="6">
        <v>20191</v>
      </c>
      <c r="D99" s="8">
        <f>VLOOKUP($C99, 'County name'!$A$3:$D$107, 4, FALSE)</f>
        <v>2.6787600000000002E-2</v>
      </c>
      <c r="E99" s="34">
        <v>11.256410259999999</v>
      </c>
      <c r="F99" s="34">
        <v>50.447629239999998</v>
      </c>
      <c r="G99" s="44">
        <v>235.7239798</v>
      </c>
      <c r="H99" s="35">
        <v>-4.4564102559999998</v>
      </c>
      <c r="I99" s="35">
        <v>32.045995249999997</v>
      </c>
      <c r="J99" s="43">
        <v>9.3699223190000005</v>
      </c>
      <c r="K99" s="36">
        <v>-3.7064102559999998</v>
      </c>
      <c r="L99" s="35">
        <v>32.752065770000002</v>
      </c>
      <c r="M99" s="50">
        <v>25.682909160000001</v>
      </c>
    </row>
    <row r="100" spans="1:13" ht="14.5" x14ac:dyDescent="0.35">
      <c r="A100" s="6" t="str">
        <f>VLOOKUP(C100, 'County name'!$A$2:$C$107, 2, "false")</f>
        <v>Thomas</v>
      </c>
      <c r="B100" s="7" t="s">
        <v>183</v>
      </c>
      <c r="C100" s="6">
        <v>20193</v>
      </c>
      <c r="D100" s="8">
        <f>VLOOKUP($C100, 'County name'!$A$3:$D$107, 4, FALSE)</f>
        <v>2.3954799999999998E-2</v>
      </c>
      <c r="E100" s="34">
        <v>29.794871789999998</v>
      </c>
      <c r="F100" s="34">
        <v>30.296559259999999</v>
      </c>
      <c r="G100" s="44">
        <v>143.54657879999999</v>
      </c>
      <c r="H100" s="35">
        <v>-5.8448717950000004</v>
      </c>
      <c r="I100" s="35">
        <v>27.476846290000001</v>
      </c>
      <c r="J100" s="43">
        <v>12.13860654</v>
      </c>
      <c r="K100" s="36">
        <v>-7.8448717950000004</v>
      </c>
      <c r="L100" s="35">
        <v>24.150720570000001</v>
      </c>
      <c r="M100" s="50">
        <v>12.85339001</v>
      </c>
    </row>
    <row r="101" spans="1:13" ht="14.5" x14ac:dyDescent="0.35">
      <c r="A101" s="6" t="str">
        <f>VLOOKUP(C101, 'County name'!$A$2:$C$107, 2, "false")</f>
        <v>Trego</v>
      </c>
      <c r="B101" s="7" t="s">
        <v>183</v>
      </c>
      <c r="C101" s="6">
        <v>20195</v>
      </c>
      <c r="D101" s="8">
        <f>VLOOKUP($C101, 'County name'!$A$3:$D$107, 4, FALSE)</f>
        <v>1.34108E-2</v>
      </c>
      <c r="E101" s="34">
        <v>24.38461538</v>
      </c>
      <c r="F101" s="34">
        <v>42.17625941</v>
      </c>
      <c r="G101" s="44">
        <v>157.0281459</v>
      </c>
      <c r="H101" s="35">
        <v>-6.9846153849999997</v>
      </c>
      <c r="I101" s="35">
        <v>27.471007270000001</v>
      </c>
      <c r="J101" s="43">
        <v>14.97760766</v>
      </c>
      <c r="K101" s="36">
        <v>-8.2846153850000004</v>
      </c>
      <c r="L101" s="35">
        <v>23.258582229999998</v>
      </c>
      <c r="M101" s="50">
        <v>20.641186829999999</v>
      </c>
    </row>
    <row r="102" spans="1:13" ht="14.5" x14ac:dyDescent="0.35">
      <c r="A102" s="6" t="str">
        <f>VLOOKUP(C102, 'County name'!$A$2:$C$107, 2, "false")</f>
        <v>Wabaunsee</v>
      </c>
      <c r="B102" s="7" t="s">
        <v>183</v>
      </c>
      <c r="C102" s="6">
        <v>20197</v>
      </c>
      <c r="D102" s="8">
        <f>VLOOKUP($C102, 'County name'!$A$3:$D$107, 4, FALSE)</f>
        <v>1.0196000000000001E-3</v>
      </c>
      <c r="E102" s="34">
        <v>16.717948719999999</v>
      </c>
      <c r="F102" s="34">
        <v>26.279455429999999</v>
      </c>
      <c r="G102" s="44">
        <v>247.39833139999999</v>
      </c>
      <c r="H102" s="35">
        <v>-5.3179487180000002</v>
      </c>
      <c r="I102" s="35">
        <v>33.031434859999997</v>
      </c>
      <c r="J102" s="43">
        <v>-0.84828676300000005</v>
      </c>
      <c r="K102" s="36">
        <v>-5.7179487179999997</v>
      </c>
      <c r="L102" s="35">
        <v>21.354006810000001</v>
      </c>
      <c r="M102" s="50">
        <v>59.512733330000003</v>
      </c>
    </row>
    <row r="103" spans="1:13" ht="12.5" x14ac:dyDescent="0.25">
      <c r="A103" s="6" t="str">
        <f>VLOOKUP(C103, 'County name'!$A$2:$C$107, 2, "false")</f>
        <v>Wallace</v>
      </c>
      <c r="B103" s="6" t="s">
        <v>183</v>
      </c>
      <c r="C103" s="6">
        <v>20199</v>
      </c>
      <c r="D103" s="8">
        <f>VLOOKUP($C103, 'County name'!$A$3:$D$107, 4, FALSE)</f>
        <v>1.45582E-2</v>
      </c>
      <c r="E103" s="35">
        <v>28.897435900000001</v>
      </c>
      <c r="F103" s="35">
        <v>34.44278482</v>
      </c>
      <c r="G103" s="18">
        <v>125.44891459999999</v>
      </c>
      <c r="H103" s="47">
        <v>-6.0474358969999997</v>
      </c>
      <c r="I103" s="48">
        <v>28.21902205</v>
      </c>
      <c r="J103" s="49">
        <v>13.040285040000001</v>
      </c>
      <c r="K103" s="47">
        <v>-7.7974358969999997</v>
      </c>
      <c r="L103" s="48">
        <v>26.799478780000001</v>
      </c>
      <c r="M103" s="51">
        <v>14.858380479999999</v>
      </c>
    </row>
    <row r="104" spans="1:13" ht="12.5" x14ac:dyDescent="0.25">
      <c r="A104" s="6" t="str">
        <f>VLOOKUP(C104, 'County name'!$A$2:$C$107, 2, "false")</f>
        <v>Washington</v>
      </c>
      <c r="B104" s="6" t="s">
        <v>183</v>
      </c>
      <c r="C104" s="6">
        <v>20201</v>
      </c>
      <c r="D104" s="8">
        <f>VLOOKUP($C104, 'County name'!$A$3:$D$107, 4, FALSE)</f>
        <v>1.00806E-2</v>
      </c>
      <c r="E104" s="46">
        <v>20</v>
      </c>
      <c r="F104" s="46">
        <v>35.153195750000002</v>
      </c>
      <c r="G104" s="45">
        <v>212.15808340000001</v>
      </c>
      <c r="H104" s="47">
        <v>-5.4</v>
      </c>
      <c r="I104" s="48">
        <v>34.980992520000001</v>
      </c>
      <c r="J104" s="49">
        <v>4.9525922649999998</v>
      </c>
      <c r="K104" s="47">
        <v>-6.15</v>
      </c>
      <c r="L104" s="48">
        <v>21.731163710000001</v>
      </c>
      <c r="M104" s="51">
        <v>51.686077400000002</v>
      </c>
    </row>
    <row r="105" spans="1:13" ht="12.5" x14ac:dyDescent="0.25">
      <c r="A105" s="6" t="str">
        <f>VLOOKUP(C105, 'County name'!$A$2:$C$107, 2, "false")</f>
        <v>Wichita</v>
      </c>
      <c r="B105" s="6" t="s">
        <v>183</v>
      </c>
      <c r="C105" s="6">
        <v>20203</v>
      </c>
      <c r="D105" s="8">
        <f>VLOOKUP($C105, 'County name'!$A$3:$D$107, 4, FALSE)</f>
        <v>1.58259E-2</v>
      </c>
      <c r="E105" s="46">
        <v>28.84615385</v>
      </c>
      <c r="F105" s="46">
        <v>40.25988941</v>
      </c>
      <c r="G105" s="45">
        <v>122.9156602</v>
      </c>
      <c r="H105" s="47">
        <v>-5.9461538459999996</v>
      </c>
      <c r="I105" s="48">
        <v>27.8959075</v>
      </c>
      <c r="J105" s="49">
        <v>15.80409276</v>
      </c>
      <c r="K105" s="47">
        <v>-8.4461538459999996</v>
      </c>
      <c r="L105" s="48">
        <v>27.05875502</v>
      </c>
      <c r="M105" s="51">
        <v>12.788943270000001</v>
      </c>
    </row>
    <row r="106" spans="1:13" ht="12.5" x14ac:dyDescent="0.25">
      <c r="A106" s="6" t="str">
        <f>VLOOKUP(C106, 'County name'!$A$2:$C$107, 2, "false")</f>
        <v>Wilson</v>
      </c>
      <c r="B106" s="6" t="s">
        <v>183</v>
      </c>
      <c r="C106" s="6">
        <v>20205</v>
      </c>
      <c r="D106" s="8">
        <f>VLOOKUP($C106, 'County name'!$A$3:$D$107, 4, FALSE)</f>
        <v>1.7941999999999999E-3</v>
      </c>
      <c r="E106" s="46">
        <v>13.410256410000001</v>
      </c>
      <c r="F106" s="46">
        <v>28.071625780000002</v>
      </c>
      <c r="G106" s="45">
        <v>298.80872210000001</v>
      </c>
      <c r="H106" s="47">
        <v>-4.9102564099999997</v>
      </c>
      <c r="I106" s="48">
        <v>36.089496060000002</v>
      </c>
      <c r="J106" s="49">
        <v>-4.9497218869999999</v>
      </c>
      <c r="K106" s="47">
        <v>-5.3602564099999999</v>
      </c>
      <c r="L106" s="48">
        <v>27.769527650000001</v>
      </c>
      <c r="M106" s="51">
        <v>17.68369427</v>
      </c>
    </row>
    <row r="107" spans="1:13" ht="12.5" x14ac:dyDescent="0.25">
      <c r="A107" s="6" t="str">
        <f>VLOOKUP(C107, 'County name'!$A$2:$C$107, 2, "false")</f>
        <v>Woodson</v>
      </c>
      <c r="B107" s="6" t="s">
        <v>183</v>
      </c>
      <c r="C107" s="6">
        <v>20207</v>
      </c>
      <c r="D107" s="8">
        <f>VLOOKUP($C107, 'County name'!$A$3:$D$107, 4, FALSE)</f>
        <v>1.1195000000000001E-3</v>
      </c>
      <c r="E107" s="46">
        <v>13.641025640000001</v>
      </c>
      <c r="F107" s="46">
        <v>25.85690044</v>
      </c>
      <c r="G107" s="45">
        <v>287.9307149</v>
      </c>
      <c r="H107" s="47">
        <v>-5.0910256409999999</v>
      </c>
      <c r="I107" s="48">
        <v>35.681821030000002</v>
      </c>
      <c r="J107" s="49">
        <v>-8.3493118479999993</v>
      </c>
      <c r="K107" s="47">
        <v>-5.3410256409999999</v>
      </c>
      <c r="L107" s="48">
        <v>25.811807699999999</v>
      </c>
      <c r="M107" s="51">
        <v>24.115556179999999</v>
      </c>
    </row>
    <row r="108" spans="1:13" ht="12.5" x14ac:dyDescent="0.25">
      <c r="A108" s="6" t="str">
        <f>VLOOKUP(C108, 'County name'!$A$2:$C$107, 2, "false")</f>
        <v>Wyandotte</v>
      </c>
      <c r="B108" s="6" t="s">
        <v>183</v>
      </c>
      <c r="C108" s="6">
        <v>20209</v>
      </c>
      <c r="D108" s="8">
        <f>VLOOKUP($C108, 'County name'!$A$3:$D$107, 4, FALSE)</f>
        <v>2.5000000000000001E-5</v>
      </c>
      <c r="E108" s="46">
        <v>14.46153846</v>
      </c>
      <c r="F108" s="46">
        <v>21.538443740000002</v>
      </c>
      <c r="G108" s="45">
        <v>256.31605109999998</v>
      </c>
      <c r="H108" s="47">
        <v>-4.7615384619999999</v>
      </c>
      <c r="I108" s="48">
        <v>35.80723364</v>
      </c>
      <c r="J108" s="49">
        <v>-3.8973202410000001</v>
      </c>
      <c r="K108" s="47">
        <v>-5.0615384619999997</v>
      </c>
      <c r="L108" s="48">
        <v>20.33649952</v>
      </c>
      <c r="M108" s="51">
        <v>54.035531779999999</v>
      </c>
    </row>
    <row r="109" spans="1:13" ht="12.5" x14ac:dyDescent="0.25">
      <c r="A109" s="1"/>
      <c r="B109" s="1"/>
      <c r="C109" s="1"/>
      <c r="D109" s="8"/>
      <c r="E109" s="1"/>
      <c r="F109" s="1"/>
      <c r="G109" s="1"/>
      <c r="H109" s="16"/>
      <c r="K109" s="16"/>
      <c r="M109" s="17"/>
    </row>
    <row r="110" spans="1:13" ht="12.5" x14ac:dyDescent="0.25">
      <c r="A110" s="1"/>
      <c r="B110" s="1"/>
      <c r="C110" s="1"/>
      <c r="D110" s="8"/>
      <c r="E110" s="1"/>
      <c r="F110" s="1"/>
      <c r="G110" s="1"/>
      <c r="H110" s="16"/>
      <c r="K110" s="16"/>
      <c r="M110" s="17"/>
    </row>
    <row r="111" spans="1:13" ht="12.5" x14ac:dyDescent="0.25">
      <c r="A111" s="1"/>
      <c r="B111" s="1"/>
      <c r="C111" s="1"/>
      <c r="D111" s="8"/>
      <c r="E111" s="1"/>
      <c r="F111" s="1"/>
      <c r="G111" s="1"/>
      <c r="H111" s="16"/>
      <c r="K111" s="16"/>
      <c r="M111" s="17"/>
    </row>
    <row r="112" spans="1:13" ht="12.5" x14ac:dyDescent="0.25">
      <c r="A112" s="1"/>
      <c r="B112" s="1"/>
      <c r="C112" s="1"/>
      <c r="D112" s="8"/>
      <c r="E112" s="1"/>
      <c r="F112" s="1"/>
      <c r="G112" s="1"/>
      <c r="H112" s="16"/>
      <c r="K112" s="16"/>
      <c r="M112" s="17"/>
    </row>
    <row r="113" spans="1:13" ht="12.5" x14ac:dyDescent="0.25">
      <c r="A113" s="1"/>
      <c r="B113" s="1"/>
      <c r="C113" s="1"/>
      <c r="D113" s="8"/>
      <c r="E113" s="1"/>
      <c r="F113" s="1"/>
      <c r="G113" s="1"/>
      <c r="H113" s="16"/>
      <c r="K113" s="16"/>
      <c r="M113" s="17"/>
    </row>
    <row r="114" spans="1:13" ht="12.5" x14ac:dyDescent="0.25">
      <c r="A114" s="1"/>
      <c r="B114" s="1"/>
      <c r="C114" s="1"/>
      <c r="D114" s="8"/>
      <c r="E114" s="1"/>
      <c r="F114" s="1"/>
      <c r="G114" s="1"/>
      <c r="H114" s="16"/>
      <c r="K114" s="16"/>
      <c r="M114" s="17"/>
    </row>
    <row r="115" spans="1:13" ht="12.5" x14ac:dyDescent="0.25">
      <c r="A115" s="1"/>
      <c r="B115" s="1"/>
      <c r="C115" s="1"/>
      <c r="D115" s="8"/>
      <c r="E115" s="1"/>
      <c r="F115" s="1"/>
      <c r="G115" s="1"/>
      <c r="H115" s="16"/>
      <c r="K115" s="16"/>
      <c r="M115" s="17"/>
    </row>
    <row r="116" spans="1:13" ht="12.5" x14ac:dyDescent="0.25">
      <c r="A116" s="1"/>
      <c r="B116" s="1"/>
      <c r="C116" s="1"/>
      <c r="D116" s="8"/>
      <c r="E116" s="1"/>
      <c r="F116" s="1"/>
      <c r="G116" s="1"/>
      <c r="H116" s="16"/>
      <c r="K116" s="16"/>
      <c r="M116" s="17"/>
    </row>
    <row r="117" spans="1:13" ht="12.5" x14ac:dyDescent="0.25">
      <c r="A117" s="1"/>
      <c r="B117" s="1"/>
      <c r="C117" s="1"/>
      <c r="D117" s="8"/>
      <c r="E117" s="1"/>
      <c r="F117" s="1"/>
      <c r="G117" s="1"/>
      <c r="H117" s="16"/>
      <c r="K117" s="16"/>
      <c r="M117" s="17"/>
    </row>
    <row r="118" spans="1:13" ht="12.5" x14ac:dyDescent="0.25">
      <c r="A118" s="1"/>
      <c r="B118" s="1"/>
      <c r="C118" s="1"/>
      <c r="D118" s="8"/>
      <c r="E118" s="1"/>
      <c r="F118" s="1"/>
      <c r="G118" s="1"/>
      <c r="H118" s="16"/>
      <c r="K118" s="16"/>
      <c r="M118" s="17"/>
    </row>
    <row r="119" spans="1:13" ht="12.5" x14ac:dyDescent="0.25">
      <c r="A119" s="1"/>
      <c r="B119" s="1"/>
      <c r="C119" s="1"/>
      <c r="D119" s="8"/>
      <c r="E119" s="1"/>
      <c r="F119" s="1"/>
      <c r="G119" s="1"/>
      <c r="H119" s="16"/>
      <c r="K119" s="16"/>
      <c r="M119" s="17"/>
    </row>
    <row r="120" spans="1:13" ht="12.5" x14ac:dyDescent="0.25">
      <c r="A120" s="1"/>
      <c r="B120" s="1"/>
      <c r="C120" s="1"/>
      <c r="D120" s="8"/>
      <c r="E120" s="1"/>
      <c r="F120" s="1"/>
      <c r="G120" s="1"/>
      <c r="H120" s="16"/>
      <c r="K120" s="16"/>
      <c r="M120" s="17"/>
    </row>
    <row r="121" spans="1:13" ht="12.5" x14ac:dyDescent="0.25">
      <c r="A121" s="1"/>
      <c r="B121" s="1"/>
      <c r="C121" s="1"/>
      <c r="D121" s="8"/>
      <c r="E121" s="1"/>
      <c r="F121" s="1"/>
      <c r="G121" s="1"/>
      <c r="H121" s="16"/>
      <c r="K121" s="16"/>
      <c r="M121" s="17"/>
    </row>
    <row r="122" spans="1:13" ht="12.5" x14ac:dyDescent="0.25">
      <c r="A122" s="1"/>
      <c r="B122" s="1"/>
      <c r="C122" s="1"/>
      <c r="D122" s="8"/>
      <c r="E122" s="1"/>
      <c r="F122" s="1"/>
      <c r="G122" s="1"/>
      <c r="H122" s="16"/>
      <c r="K122" s="16"/>
      <c r="M122" s="17"/>
    </row>
    <row r="123" spans="1:13" ht="12.5" x14ac:dyDescent="0.25">
      <c r="A123" s="1"/>
      <c r="B123" s="1"/>
      <c r="C123" s="1"/>
      <c r="D123" s="8"/>
      <c r="E123" s="1"/>
      <c r="F123" s="1"/>
      <c r="G123" s="1"/>
      <c r="H123" s="16"/>
      <c r="K123" s="16"/>
      <c r="M123" s="17"/>
    </row>
    <row r="124" spans="1:13" ht="12.5" x14ac:dyDescent="0.25">
      <c r="A124" s="1"/>
      <c r="B124" s="1"/>
      <c r="C124" s="1"/>
      <c r="D124" s="8"/>
      <c r="E124" s="1"/>
      <c r="F124" s="1"/>
      <c r="G124" s="1"/>
      <c r="H124" s="16"/>
      <c r="K124" s="16"/>
      <c r="M124" s="17"/>
    </row>
    <row r="125" spans="1:13" ht="12.5" x14ac:dyDescent="0.25">
      <c r="A125" s="1"/>
      <c r="B125" s="1"/>
      <c r="C125" s="1"/>
      <c r="D125" s="8"/>
      <c r="E125" s="1"/>
      <c r="F125" s="1"/>
      <c r="G125" s="1"/>
      <c r="H125" s="16"/>
      <c r="K125" s="16"/>
      <c r="M125" s="17"/>
    </row>
    <row r="126" spans="1:13" ht="12.5" x14ac:dyDescent="0.25">
      <c r="A126" s="1"/>
      <c r="B126" s="1"/>
      <c r="C126" s="1"/>
      <c r="D126" s="8"/>
      <c r="E126" s="1"/>
      <c r="F126" s="1"/>
      <c r="G126" s="1"/>
      <c r="H126" s="16"/>
      <c r="K126" s="16"/>
      <c r="M126" s="17"/>
    </row>
    <row r="127" spans="1:13" ht="12.5" x14ac:dyDescent="0.25">
      <c r="A127" s="1"/>
      <c r="B127" s="1"/>
      <c r="C127" s="1"/>
      <c r="D127" s="8"/>
      <c r="E127" s="1"/>
      <c r="F127" s="1"/>
      <c r="G127" s="1"/>
      <c r="H127" s="16"/>
      <c r="K127" s="16"/>
      <c r="M127" s="17"/>
    </row>
    <row r="128" spans="1:13" ht="12.5" x14ac:dyDescent="0.25">
      <c r="A128" s="1"/>
      <c r="B128" s="1"/>
      <c r="C128" s="1"/>
      <c r="D128" s="8"/>
      <c r="E128" s="1"/>
      <c r="F128" s="1"/>
      <c r="G128" s="1"/>
      <c r="H128" s="16"/>
      <c r="K128" s="16"/>
      <c r="M128" s="17"/>
    </row>
    <row r="129" spans="1:13" ht="12.5" x14ac:dyDescent="0.25">
      <c r="A129" s="1"/>
      <c r="B129" s="1"/>
      <c r="C129" s="1"/>
      <c r="D129" s="8"/>
      <c r="E129" s="1"/>
      <c r="F129" s="1"/>
      <c r="G129" s="1"/>
      <c r="H129" s="16"/>
      <c r="K129" s="16"/>
      <c r="M129" s="17"/>
    </row>
    <row r="130" spans="1:13" ht="12.5" x14ac:dyDescent="0.25">
      <c r="A130" s="1"/>
      <c r="B130" s="1"/>
      <c r="C130" s="1"/>
      <c r="D130" s="8"/>
      <c r="E130" s="1"/>
      <c r="F130" s="1"/>
      <c r="G130" s="1"/>
      <c r="H130" s="16"/>
      <c r="K130" s="16"/>
      <c r="M130" s="17"/>
    </row>
    <row r="131" spans="1:13" ht="12.5" x14ac:dyDescent="0.25">
      <c r="A131" s="1"/>
      <c r="B131" s="1"/>
      <c r="C131" s="1"/>
      <c r="D131" s="8"/>
      <c r="E131" s="1"/>
      <c r="F131" s="1"/>
      <c r="G131" s="1"/>
      <c r="H131" s="16"/>
      <c r="K131" s="16"/>
      <c r="M131" s="17"/>
    </row>
    <row r="132" spans="1:13" ht="12.5" x14ac:dyDescent="0.25">
      <c r="A132" s="1"/>
      <c r="B132" s="1"/>
      <c r="C132" s="1"/>
      <c r="D132" s="8"/>
      <c r="E132" s="1"/>
      <c r="F132" s="1"/>
      <c r="G132" s="1"/>
      <c r="H132" s="16"/>
      <c r="K132" s="16"/>
      <c r="M132" s="17"/>
    </row>
    <row r="133" spans="1:13" ht="12.5" x14ac:dyDescent="0.25">
      <c r="A133" s="1"/>
      <c r="B133" s="1"/>
      <c r="C133" s="1"/>
      <c r="D133" s="8"/>
      <c r="E133" s="1"/>
      <c r="F133" s="1"/>
      <c r="G133" s="1"/>
      <c r="H133" s="16"/>
      <c r="K133" s="16"/>
      <c r="M133" s="17"/>
    </row>
    <row r="134" spans="1:13" ht="12.5" x14ac:dyDescent="0.25">
      <c r="A134" s="1"/>
      <c r="B134" s="1"/>
      <c r="C134" s="1"/>
      <c r="D134" s="8"/>
      <c r="E134" s="1"/>
      <c r="F134" s="1"/>
      <c r="G134" s="1"/>
      <c r="H134" s="16"/>
      <c r="K134" s="16"/>
      <c r="M134" s="17"/>
    </row>
    <row r="135" spans="1:13" ht="12.5" x14ac:dyDescent="0.25">
      <c r="A135" s="1"/>
      <c r="B135" s="1"/>
      <c r="C135" s="1"/>
      <c r="D135" s="8"/>
      <c r="E135" s="1"/>
      <c r="F135" s="1"/>
      <c r="G135" s="1"/>
      <c r="H135" s="16"/>
      <c r="K135" s="16"/>
      <c r="M135" s="17"/>
    </row>
    <row r="136" spans="1:13" ht="12.5" x14ac:dyDescent="0.25">
      <c r="A136" s="1"/>
      <c r="B136" s="1"/>
      <c r="C136" s="1"/>
      <c r="D136" s="8"/>
      <c r="E136" s="1"/>
      <c r="F136" s="1"/>
      <c r="G136" s="1"/>
      <c r="H136" s="16"/>
      <c r="K136" s="16"/>
      <c r="M136" s="17"/>
    </row>
    <row r="137" spans="1:13" ht="12.5" x14ac:dyDescent="0.25">
      <c r="A137" s="1"/>
      <c r="B137" s="1"/>
      <c r="C137" s="1"/>
      <c r="D137" s="8"/>
      <c r="E137" s="1"/>
      <c r="F137" s="1"/>
      <c r="G137" s="1"/>
      <c r="H137" s="16"/>
      <c r="K137" s="16"/>
      <c r="M137" s="17"/>
    </row>
    <row r="138" spans="1:13" ht="12.5" x14ac:dyDescent="0.25">
      <c r="A138" s="1"/>
      <c r="B138" s="1"/>
      <c r="C138" s="1"/>
      <c r="D138" s="8"/>
      <c r="E138" s="1"/>
      <c r="F138" s="1"/>
      <c r="G138" s="1"/>
      <c r="H138" s="16"/>
      <c r="K138" s="16"/>
      <c r="M138" s="17"/>
    </row>
    <row r="139" spans="1:13" ht="12.5" x14ac:dyDescent="0.25">
      <c r="A139" s="1"/>
      <c r="B139" s="1"/>
      <c r="C139" s="1"/>
      <c r="D139" s="8"/>
      <c r="E139" s="1"/>
      <c r="F139" s="1"/>
      <c r="G139" s="1"/>
      <c r="H139" s="16"/>
      <c r="K139" s="16"/>
      <c r="M139" s="17"/>
    </row>
    <row r="140" spans="1:13" ht="12.5" x14ac:dyDescent="0.25">
      <c r="A140" s="1"/>
      <c r="B140" s="1"/>
      <c r="C140" s="1"/>
      <c r="D140" s="8"/>
      <c r="E140" s="1"/>
      <c r="F140" s="1"/>
      <c r="G140" s="1"/>
      <c r="H140" s="16"/>
      <c r="K140" s="16"/>
      <c r="M140" s="17"/>
    </row>
    <row r="141" spans="1:13" ht="12.5" x14ac:dyDescent="0.25">
      <c r="A141" s="1"/>
      <c r="B141" s="1"/>
      <c r="C141" s="1"/>
      <c r="D141" s="8"/>
      <c r="E141" s="1"/>
      <c r="F141" s="1"/>
      <c r="G141" s="1"/>
      <c r="H141" s="16"/>
      <c r="K141" s="16"/>
      <c r="M141" s="17"/>
    </row>
    <row r="142" spans="1:13" ht="12.5" x14ac:dyDescent="0.25">
      <c r="A142" s="1"/>
      <c r="B142" s="1"/>
      <c r="C142" s="1"/>
      <c r="D142" s="8"/>
      <c r="E142" s="1"/>
      <c r="F142" s="1"/>
      <c r="G142" s="1"/>
      <c r="H142" s="16"/>
      <c r="K142" s="16"/>
      <c r="M142" s="17"/>
    </row>
    <row r="143" spans="1:13" ht="12.5" x14ac:dyDescent="0.25">
      <c r="A143" s="1"/>
      <c r="B143" s="1"/>
      <c r="C143" s="1"/>
      <c r="D143" s="8"/>
      <c r="E143" s="1"/>
      <c r="F143" s="1"/>
      <c r="G143" s="1"/>
      <c r="H143" s="16"/>
      <c r="K143" s="16"/>
      <c r="M143" s="17"/>
    </row>
    <row r="144" spans="1:13" ht="12.5" x14ac:dyDescent="0.25">
      <c r="A144" s="1"/>
      <c r="B144" s="1"/>
      <c r="C144" s="1"/>
      <c r="D144" s="8"/>
      <c r="E144" s="1"/>
      <c r="F144" s="1"/>
      <c r="G144" s="1"/>
      <c r="H144" s="16"/>
      <c r="K144" s="16"/>
      <c r="M144" s="17"/>
    </row>
    <row r="145" spans="1:13" ht="12.5" x14ac:dyDescent="0.25">
      <c r="A145" s="1"/>
      <c r="B145" s="1"/>
      <c r="C145" s="1"/>
      <c r="D145" s="8"/>
      <c r="E145" s="1"/>
      <c r="F145" s="1"/>
      <c r="G145" s="1"/>
      <c r="H145" s="16"/>
      <c r="K145" s="16"/>
      <c r="M145" s="17"/>
    </row>
    <row r="146" spans="1:13" ht="12.5" x14ac:dyDescent="0.25">
      <c r="A146" s="1"/>
      <c r="B146" s="1"/>
      <c r="C146" s="1"/>
      <c r="D146" s="8"/>
      <c r="E146" s="1"/>
      <c r="F146" s="1"/>
      <c r="G146" s="1"/>
      <c r="H146" s="16"/>
      <c r="K146" s="16"/>
      <c r="M146" s="17"/>
    </row>
    <row r="147" spans="1:13" ht="12.5" x14ac:dyDescent="0.25">
      <c r="A147" s="1"/>
      <c r="B147" s="1"/>
      <c r="C147" s="1"/>
      <c r="D147" s="8"/>
      <c r="E147" s="1"/>
      <c r="F147" s="1"/>
      <c r="G147" s="1"/>
      <c r="H147" s="16"/>
      <c r="K147" s="16"/>
      <c r="M147" s="17"/>
    </row>
    <row r="148" spans="1:13" ht="12.5" x14ac:dyDescent="0.25">
      <c r="A148" s="1"/>
      <c r="B148" s="1"/>
      <c r="C148" s="1"/>
      <c r="D148" s="8"/>
      <c r="E148" s="1"/>
      <c r="F148" s="1"/>
      <c r="G148" s="1"/>
      <c r="H148" s="16"/>
      <c r="K148" s="16"/>
      <c r="M148" s="17"/>
    </row>
    <row r="149" spans="1:13" ht="12.5" x14ac:dyDescent="0.25">
      <c r="A149" s="1"/>
      <c r="B149" s="1"/>
      <c r="C149" s="1"/>
      <c r="D149" s="8"/>
      <c r="E149" s="1"/>
      <c r="F149" s="1"/>
      <c r="G149" s="1"/>
      <c r="H149" s="16"/>
      <c r="K149" s="16"/>
      <c r="M149" s="17"/>
    </row>
    <row r="150" spans="1:13" ht="12.5" x14ac:dyDescent="0.25">
      <c r="A150" s="1"/>
      <c r="B150" s="1"/>
      <c r="C150" s="1"/>
      <c r="D150" s="8"/>
      <c r="E150" s="1"/>
      <c r="F150" s="1"/>
      <c r="G150" s="1"/>
      <c r="H150" s="16"/>
      <c r="K150" s="16"/>
      <c r="M150" s="17"/>
    </row>
    <row r="151" spans="1:13" ht="12.5" x14ac:dyDescent="0.25">
      <c r="A151" s="1"/>
      <c r="B151" s="1"/>
      <c r="C151" s="1"/>
      <c r="D151" s="8"/>
      <c r="E151" s="1"/>
      <c r="F151" s="1"/>
      <c r="G151" s="1"/>
      <c r="H151" s="16"/>
      <c r="K151" s="16"/>
      <c r="M151" s="17"/>
    </row>
    <row r="152" spans="1:13" ht="12.5" x14ac:dyDescent="0.25">
      <c r="A152" s="1"/>
      <c r="B152" s="1"/>
      <c r="C152" s="1"/>
      <c r="D152" s="8"/>
      <c r="E152" s="1"/>
      <c r="F152" s="1"/>
      <c r="G152" s="1"/>
      <c r="H152" s="16"/>
      <c r="K152" s="16"/>
      <c r="M152" s="17"/>
    </row>
    <row r="153" spans="1:13" ht="12.5" x14ac:dyDescent="0.25">
      <c r="A153" s="1"/>
      <c r="B153" s="1"/>
      <c r="C153" s="1"/>
      <c r="D153" s="8"/>
      <c r="E153" s="1"/>
      <c r="F153" s="1"/>
      <c r="G153" s="1"/>
      <c r="H153" s="16"/>
      <c r="K153" s="16"/>
      <c r="M153" s="17"/>
    </row>
    <row r="154" spans="1:13" ht="12.5" x14ac:dyDescent="0.25">
      <c r="A154" s="1"/>
      <c r="B154" s="1"/>
      <c r="C154" s="1"/>
      <c r="D154" s="8"/>
      <c r="E154" s="1"/>
      <c r="F154" s="1"/>
      <c r="G154" s="1"/>
      <c r="H154" s="16"/>
      <c r="K154" s="16"/>
      <c r="M154" s="17"/>
    </row>
    <row r="155" spans="1:13" ht="12.5" x14ac:dyDescent="0.25">
      <c r="A155" s="1"/>
      <c r="B155" s="1"/>
      <c r="C155" s="1"/>
      <c r="D155" s="8"/>
      <c r="E155" s="1"/>
      <c r="F155" s="1"/>
      <c r="G155" s="1"/>
      <c r="H155" s="16"/>
      <c r="K155" s="16"/>
      <c r="M155" s="17"/>
    </row>
    <row r="156" spans="1:13" ht="12.5" x14ac:dyDescent="0.25">
      <c r="A156" s="1"/>
      <c r="B156" s="1"/>
      <c r="C156" s="1"/>
      <c r="D156" s="8"/>
      <c r="E156" s="1"/>
      <c r="F156" s="1"/>
      <c r="G156" s="1"/>
      <c r="H156" s="16"/>
      <c r="K156" s="16"/>
      <c r="M156" s="17"/>
    </row>
    <row r="157" spans="1:13" ht="12.5" x14ac:dyDescent="0.25">
      <c r="A157" s="1"/>
      <c r="B157" s="1"/>
      <c r="C157" s="1"/>
      <c r="D157" s="8"/>
      <c r="E157" s="1"/>
      <c r="F157" s="1"/>
      <c r="G157" s="1"/>
      <c r="H157" s="16"/>
      <c r="K157" s="16"/>
      <c r="M157" s="17"/>
    </row>
    <row r="158" spans="1:13" ht="12.5" x14ac:dyDescent="0.25">
      <c r="A158" s="1"/>
      <c r="B158" s="1"/>
      <c r="C158" s="1"/>
      <c r="D158" s="8"/>
      <c r="E158" s="1"/>
      <c r="F158" s="1"/>
      <c r="G158" s="1"/>
      <c r="H158" s="16"/>
      <c r="K158" s="16"/>
      <c r="M158" s="17"/>
    </row>
    <row r="159" spans="1:13" ht="12.5" x14ac:dyDescent="0.25">
      <c r="A159" s="1"/>
      <c r="B159" s="1"/>
      <c r="C159" s="1"/>
      <c r="D159" s="8"/>
      <c r="E159" s="1"/>
      <c r="F159" s="1"/>
      <c r="G159" s="1"/>
      <c r="H159" s="16"/>
      <c r="K159" s="16"/>
      <c r="M159" s="17"/>
    </row>
    <row r="160" spans="1:13" ht="12.5" x14ac:dyDescent="0.25">
      <c r="A160" s="1"/>
      <c r="B160" s="1"/>
      <c r="C160" s="1"/>
      <c r="D160" s="8"/>
      <c r="E160" s="1"/>
      <c r="F160" s="1"/>
      <c r="G160" s="1"/>
      <c r="H160" s="16"/>
      <c r="K160" s="16"/>
      <c r="M160" s="17"/>
    </row>
    <row r="161" spans="1:13" ht="12.5" x14ac:dyDescent="0.25">
      <c r="A161" s="1"/>
      <c r="B161" s="1"/>
      <c r="C161" s="1"/>
      <c r="D161" s="8"/>
      <c r="E161" s="1"/>
      <c r="F161" s="1"/>
      <c r="G161" s="1"/>
      <c r="H161" s="16"/>
      <c r="K161" s="16"/>
      <c r="M161" s="17"/>
    </row>
    <row r="162" spans="1:13" ht="12.5" x14ac:dyDescent="0.25">
      <c r="A162" s="1"/>
      <c r="B162" s="1"/>
      <c r="C162" s="1"/>
      <c r="D162" s="8"/>
      <c r="E162" s="1"/>
      <c r="F162" s="1"/>
      <c r="G162" s="1"/>
      <c r="H162" s="16"/>
      <c r="K162" s="16"/>
      <c r="M162" s="17"/>
    </row>
    <row r="163" spans="1:13" ht="12.5" x14ac:dyDescent="0.25">
      <c r="A163" s="1"/>
      <c r="B163" s="1"/>
      <c r="C163" s="1"/>
      <c r="D163" s="8"/>
      <c r="E163" s="1"/>
      <c r="F163" s="1"/>
      <c r="G163" s="1"/>
      <c r="H163" s="16"/>
      <c r="K163" s="16"/>
      <c r="M163" s="17"/>
    </row>
    <row r="164" spans="1:13" ht="12.5" x14ac:dyDescent="0.25">
      <c r="A164" s="1"/>
      <c r="B164" s="1"/>
      <c r="C164" s="1"/>
      <c r="D164" s="8"/>
      <c r="E164" s="1"/>
      <c r="F164" s="1"/>
      <c r="G164" s="1"/>
      <c r="H164" s="16"/>
      <c r="K164" s="16"/>
      <c r="M164" s="17"/>
    </row>
    <row r="165" spans="1:13" ht="12.5" x14ac:dyDescent="0.25">
      <c r="A165" s="1"/>
      <c r="B165" s="1"/>
      <c r="C165" s="1"/>
      <c r="D165" s="8"/>
      <c r="E165" s="1"/>
      <c r="F165" s="1"/>
      <c r="G165" s="1"/>
      <c r="H165" s="16"/>
      <c r="K165" s="16"/>
      <c r="M165" s="17"/>
    </row>
    <row r="166" spans="1:13" ht="12.5" x14ac:dyDescent="0.25">
      <c r="A166" s="1"/>
      <c r="B166" s="1"/>
      <c r="C166" s="1"/>
      <c r="D166" s="8"/>
      <c r="E166" s="1"/>
      <c r="F166" s="1"/>
      <c r="G166" s="1"/>
      <c r="H166" s="16"/>
      <c r="K166" s="16"/>
      <c r="M166" s="17"/>
    </row>
    <row r="167" spans="1:13" ht="12.5" x14ac:dyDescent="0.25">
      <c r="A167" s="1"/>
      <c r="B167" s="1"/>
      <c r="C167" s="1"/>
      <c r="D167" s="8"/>
      <c r="E167" s="1"/>
      <c r="F167" s="1"/>
      <c r="G167" s="1"/>
      <c r="H167" s="16"/>
      <c r="K167" s="16"/>
      <c r="M167" s="17"/>
    </row>
    <row r="168" spans="1:13" ht="12.5" x14ac:dyDescent="0.25">
      <c r="A168" s="1"/>
      <c r="B168" s="1"/>
      <c r="C168" s="1"/>
      <c r="D168" s="8"/>
      <c r="E168" s="1"/>
      <c r="F168" s="1"/>
      <c r="G168" s="1"/>
      <c r="H168" s="16"/>
      <c r="K168" s="16"/>
      <c r="M168" s="17"/>
    </row>
    <row r="169" spans="1:13" ht="12.5" x14ac:dyDescent="0.25">
      <c r="A169" s="1"/>
      <c r="B169" s="1"/>
      <c r="C169" s="1"/>
      <c r="D169" s="8"/>
      <c r="E169" s="1"/>
      <c r="F169" s="1"/>
      <c r="G169" s="1"/>
      <c r="H169" s="16"/>
      <c r="K169" s="16"/>
      <c r="M169" s="17"/>
    </row>
    <row r="170" spans="1:13" ht="12.5" x14ac:dyDescent="0.25">
      <c r="A170" s="1"/>
      <c r="B170" s="1"/>
      <c r="C170" s="1"/>
      <c r="D170" s="8"/>
      <c r="E170" s="1"/>
      <c r="F170" s="1"/>
      <c r="G170" s="1"/>
      <c r="H170" s="16"/>
      <c r="K170" s="16"/>
      <c r="M170" s="17"/>
    </row>
    <row r="171" spans="1:13" ht="12.5" x14ac:dyDescent="0.25">
      <c r="A171" s="1"/>
      <c r="B171" s="1"/>
      <c r="C171" s="1"/>
      <c r="D171" s="8"/>
      <c r="E171" s="1"/>
      <c r="F171" s="1"/>
      <c r="G171" s="1"/>
      <c r="H171" s="16"/>
      <c r="K171" s="16"/>
      <c r="M171" s="17"/>
    </row>
    <row r="172" spans="1:13" ht="12.5" x14ac:dyDescent="0.25">
      <c r="A172" s="1"/>
      <c r="B172" s="1"/>
      <c r="C172" s="1"/>
      <c r="D172" s="8"/>
      <c r="E172" s="1"/>
      <c r="F172" s="1"/>
      <c r="G172" s="1"/>
      <c r="H172" s="16"/>
      <c r="K172" s="16"/>
      <c r="M172" s="17"/>
    </row>
    <row r="173" spans="1:13" ht="12.5" x14ac:dyDescent="0.25">
      <c r="A173" s="1"/>
      <c r="B173" s="1"/>
      <c r="C173" s="1"/>
      <c r="D173" s="8"/>
      <c r="E173" s="1"/>
      <c r="F173" s="1"/>
      <c r="G173" s="1"/>
      <c r="H173" s="16"/>
      <c r="K173" s="16"/>
      <c r="M173" s="17"/>
    </row>
    <row r="174" spans="1:13" ht="12.5" x14ac:dyDescent="0.25">
      <c r="A174" s="1"/>
      <c r="B174" s="1"/>
      <c r="C174" s="1"/>
      <c r="D174" s="8"/>
      <c r="E174" s="1"/>
      <c r="F174" s="1"/>
      <c r="G174" s="1"/>
      <c r="H174" s="16"/>
      <c r="K174" s="16"/>
      <c r="M174" s="17"/>
    </row>
    <row r="175" spans="1:13" ht="12.5" x14ac:dyDescent="0.25">
      <c r="A175" s="1"/>
      <c r="B175" s="1"/>
      <c r="C175" s="1"/>
      <c r="D175" s="8"/>
      <c r="E175" s="1"/>
      <c r="F175" s="1"/>
      <c r="G175" s="1"/>
      <c r="H175" s="16"/>
      <c r="K175" s="16"/>
      <c r="M175" s="17"/>
    </row>
    <row r="176" spans="1:13" ht="12.5" x14ac:dyDescent="0.25">
      <c r="A176" s="1"/>
      <c r="B176" s="1"/>
      <c r="C176" s="1"/>
      <c r="D176" s="8"/>
      <c r="E176" s="1"/>
      <c r="F176" s="1"/>
      <c r="G176" s="1"/>
      <c r="H176" s="16"/>
      <c r="K176" s="16"/>
      <c r="M176" s="17"/>
    </row>
    <row r="177" spans="1:13" ht="12.5" x14ac:dyDescent="0.25">
      <c r="A177" s="1"/>
      <c r="B177" s="1"/>
      <c r="C177" s="1"/>
      <c r="D177" s="8"/>
      <c r="E177" s="1"/>
      <c r="F177" s="1"/>
      <c r="G177" s="1"/>
      <c r="H177" s="16"/>
      <c r="K177" s="16"/>
      <c r="M177" s="17"/>
    </row>
    <row r="178" spans="1:13" ht="12.5" x14ac:dyDescent="0.25">
      <c r="A178" s="1"/>
      <c r="B178" s="1"/>
      <c r="C178" s="1"/>
      <c r="D178" s="8"/>
      <c r="E178" s="1"/>
      <c r="F178" s="1"/>
      <c r="G178" s="1"/>
      <c r="H178" s="16"/>
      <c r="K178" s="16"/>
      <c r="M178" s="17"/>
    </row>
    <row r="179" spans="1:13" ht="12.5" x14ac:dyDescent="0.25">
      <c r="A179" s="1"/>
      <c r="B179" s="1"/>
      <c r="C179" s="1"/>
      <c r="D179" s="8"/>
      <c r="E179" s="1"/>
      <c r="F179" s="1"/>
      <c r="G179" s="1"/>
      <c r="H179" s="16"/>
      <c r="K179" s="16"/>
      <c r="M179" s="17"/>
    </row>
    <row r="180" spans="1:13" ht="12.5" x14ac:dyDescent="0.25">
      <c r="A180" s="1"/>
      <c r="B180" s="1"/>
      <c r="C180" s="1"/>
      <c r="D180" s="8"/>
      <c r="E180" s="1"/>
      <c r="F180" s="1"/>
      <c r="G180" s="1"/>
      <c r="H180" s="16"/>
      <c r="K180" s="16"/>
      <c r="M180" s="17"/>
    </row>
    <row r="181" spans="1:13" ht="12.5" x14ac:dyDescent="0.25">
      <c r="A181" s="1"/>
      <c r="B181" s="1"/>
      <c r="C181" s="1"/>
      <c r="D181" s="8"/>
      <c r="E181" s="1"/>
      <c r="F181" s="1"/>
      <c r="G181" s="1"/>
      <c r="H181" s="16"/>
      <c r="K181" s="16"/>
      <c r="M181" s="17"/>
    </row>
    <row r="182" spans="1:13" ht="12.5" x14ac:dyDescent="0.25">
      <c r="A182" s="1"/>
      <c r="B182" s="1"/>
      <c r="C182" s="1"/>
      <c r="D182" s="8"/>
      <c r="E182" s="1"/>
      <c r="F182" s="1"/>
      <c r="G182" s="1"/>
      <c r="H182" s="16"/>
      <c r="K182" s="16"/>
      <c r="M182" s="17"/>
    </row>
    <row r="183" spans="1:13" ht="12.5" x14ac:dyDescent="0.25">
      <c r="A183" s="1"/>
      <c r="B183" s="1"/>
      <c r="C183" s="1"/>
      <c r="D183" s="8"/>
      <c r="E183" s="1"/>
      <c r="F183" s="1"/>
      <c r="G183" s="1"/>
      <c r="H183" s="16"/>
      <c r="K183" s="16"/>
      <c r="M183" s="17"/>
    </row>
    <row r="184" spans="1:13" ht="12.5" x14ac:dyDescent="0.25">
      <c r="A184" s="1"/>
      <c r="B184" s="1"/>
      <c r="C184" s="1"/>
      <c r="D184" s="8"/>
      <c r="E184" s="1"/>
      <c r="F184" s="1"/>
      <c r="G184" s="1"/>
      <c r="H184" s="16"/>
      <c r="K184" s="16"/>
      <c r="M184" s="17"/>
    </row>
    <row r="185" spans="1:13" ht="12.5" x14ac:dyDescent="0.25">
      <c r="A185" s="1"/>
      <c r="B185" s="1"/>
      <c r="C185" s="1"/>
      <c r="D185" s="8"/>
      <c r="E185" s="1"/>
      <c r="F185" s="1"/>
      <c r="G185" s="1"/>
      <c r="H185" s="16"/>
      <c r="K185" s="16"/>
      <c r="M185" s="17"/>
    </row>
    <row r="186" spans="1:13" ht="12.5" x14ac:dyDescent="0.25">
      <c r="A186" s="1"/>
      <c r="B186" s="1"/>
      <c r="C186" s="1"/>
      <c r="D186" s="8"/>
      <c r="E186" s="1"/>
      <c r="F186" s="1"/>
      <c r="G186" s="1"/>
      <c r="H186" s="16"/>
      <c r="K186" s="16"/>
      <c r="M186" s="17"/>
    </row>
    <row r="187" spans="1:13" ht="12.5" x14ac:dyDescent="0.25">
      <c r="A187" s="1"/>
      <c r="B187" s="1"/>
      <c r="C187" s="1"/>
      <c r="D187" s="8"/>
      <c r="E187" s="1"/>
      <c r="F187" s="1"/>
      <c r="G187" s="1"/>
      <c r="H187" s="16"/>
      <c r="K187" s="16"/>
      <c r="M187" s="17"/>
    </row>
    <row r="188" spans="1:13" ht="12.5" x14ac:dyDescent="0.25">
      <c r="A188" s="1"/>
      <c r="B188" s="1"/>
      <c r="C188" s="1"/>
      <c r="D188" s="8"/>
      <c r="E188" s="1"/>
      <c r="F188" s="1"/>
      <c r="G188" s="1"/>
      <c r="H188" s="16"/>
      <c r="K188" s="16"/>
      <c r="M188" s="17"/>
    </row>
    <row r="189" spans="1:13" ht="12.5" x14ac:dyDescent="0.25">
      <c r="A189" s="1"/>
      <c r="B189" s="1"/>
      <c r="C189" s="1"/>
      <c r="D189" s="8"/>
      <c r="E189" s="1"/>
      <c r="F189" s="1"/>
      <c r="G189" s="1"/>
      <c r="H189" s="16"/>
      <c r="K189" s="16"/>
      <c r="M189" s="17"/>
    </row>
    <row r="190" spans="1:13" ht="12.5" x14ac:dyDescent="0.25">
      <c r="A190" s="1"/>
      <c r="B190" s="1"/>
      <c r="C190" s="1"/>
      <c r="D190" s="8"/>
      <c r="E190" s="1"/>
      <c r="F190" s="1"/>
      <c r="G190" s="1"/>
      <c r="H190" s="16"/>
      <c r="K190" s="16"/>
      <c r="M190" s="17"/>
    </row>
    <row r="191" spans="1:13" ht="12.5" x14ac:dyDescent="0.25">
      <c r="A191" s="1"/>
      <c r="B191" s="1"/>
      <c r="C191" s="1"/>
      <c r="D191" s="8"/>
      <c r="E191" s="1"/>
      <c r="F191" s="1"/>
      <c r="G191" s="1"/>
      <c r="H191" s="16"/>
      <c r="K191" s="16"/>
      <c r="M191" s="17"/>
    </row>
    <row r="192" spans="1:13" ht="12.5" x14ac:dyDescent="0.25">
      <c r="A192" s="1"/>
      <c r="B192" s="1"/>
      <c r="C192" s="1"/>
      <c r="D192" s="8"/>
      <c r="E192" s="1"/>
      <c r="F192" s="1"/>
      <c r="G192" s="1"/>
      <c r="H192" s="16"/>
      <c r="K192" s="16"/>
      <c r="M192" s="17"/>
    </row>
    <row r="193" spans="1:13" ht="12.5" x14ac:dyDescent="0.25">
      <c r="A193" s="1"/>
      <c r="B193" s="1"/>
      <c r="C193" s="1"/>
      <c r="D193" s="8"/>
      <c r="E193" s="1"/>
      <c r="F193" s="1"/>
      <c r="G193" s="1"/>
      <c r="H193" s="16"/>
      <c r="K193" s="16"/>
      <c r="M193" s="17"/>
    </row>
    <row r="194" spans="1:13" ht="12.5" x14ac:dyDescent="0.25">
      <c r="A194" s="1"/>
      <c r="B194" s="1"/>
      <c r="C194" s="1"/>
      <c r="D194" s="8"/>
      <c r="E194" s="1"/>
      <c r="F194" s="1"/>
      <c r="G194" s="1"/>
      <c r="H194" s="16"/>
      <c r="K194" s="16"/>
      <c r="M194" s="17"/>
    </row>
    <row r="195" spans="1:13" ht="12.5" x14ac:dyDescent="0.25">
      <c r="A195" s="1"/>
      <c r="B195" s="1"/>
      <c r="C195" s="1"/>
      <c r="D195" s="8"/>
      <c r="E195" s="1"/>
      <c r="F195" s="1"/>
      <c r="G195" s="1"/>
      <c r="H195" s="16"/>
      <c r="K195" s="16"/>
      <c r="M195" s="17"/>
    </row>
    <row r="196" spans="1:13" ht="12.5" x14ac:dyDescent="0.25">
      <c r="A196" s="1"/>
      <c r="B196" s="1"/>
      <c r="C196" s="1"/>
      <c r="D196" s="8"/>
      <c r="E196" s="1"/>
      <c r="F196" s="1"/>
      <c r="G196" s="1"/>
      <c r="H196" s="16"/>
      <c r="K196" s="16"/>
      <c r="M196" s="17"/>
    </row>
    <row r="197" spans="1:13" ht="12.5" x14ac:dyDescent="0.25">
      <c r="A197" s="1"/>
      <c r="B197" s="1"/>
      <c r="C197" s="1"/>
      <c r="D197" s="8"/>
      <c r="E197" s="1"/>
      <c r="F197" s="1"/>
      <c r="G197" s="1"/>
      <c r="H197" s="16"/>
      <c r="K197" s="16"/>
      <c r="M197" s="17"/>
    </row>
    <row r="198" spans="1:13" ht="12.5" x14ac:dyDescent="0.25">
      <c r="A198" s="1"/>
      <c r="B198" s="1"/>
      <c r="C198" s="1"/>
      <c r="D198" s="8"/>
      <c r="E198" s="1"/>
      <c r="F198" s="1"/>
      <c r="G198" s="1"/>
      <c r="H198" s="16"/>
      <c r="K198" s="16"/>
      <c r="M198" s="17"/>
    </row>
    <row r="199" spans="1:13" ht="12.5" x14ac:dyDescent="0.25">
      <c r="A199" s="1"/>
      <c r="B199" s="1"/>
      <c r="C199" s="1"/>
      <c r="D199" s="8"/>
      <c r="E199" s="1"/>
      <c r="F199" s="1"/>
      <c r="G199" s="1"/>
      <c r="H199" s="16"/>
      <c r="K199" s="16"/>
      <c r="M199" s="17"/>
    </row>
    <row r="200" spans="1:13" ht="12.5" x14ac:dyDescent="0.25">
      <c r="A200" s="1"/>
      <c r="B200" s="1"/>
      <c r="C200" s="1"/>
      <c r="D200" s="8"/>
      <c r="E200" s="1"/>
      <c r="F200" s="1"/>
      <c r="G200" s="1"/>
      <c r="H200" s="16"/>
      <c r="K200" s="16"/>
      <c r="M200" s="17"/>
    </row>
    <row r="201" spans="1:13" ht="12.5" x14ac:dyDescent="0.25">
      <c r="A201" s="1"/>
      <c r="B201" s="1"/>
      <c r="C201" s="1"/>
      <c r="D201" s="8"/>
      <c r="E201" s="1"/>
      <c r="F201" s="1"/>
      <c r="G201" s="1"/>
      <c r="H201" s="16"/>
      <c r="K201" s="16"/>
      <c r="M201" s="17"/>
    </row>
    <row r="202" spans="1:13" ht="12.5" x14ac:dyDescent="0.25">
      <c r="A202" s="1"/>
      <c r="B202" s="1"/>
      <c r="C202" s="1"/>
      <c r="D202" s="8"/>
      <c r="E202" s="1"/>
      <c r="F202" s="1"/>
      <c r="G202" s="1"/>
      <c r="H202" s="16"/>
      <c r="K202" s="16"/>
      <c r="M202" s="17"/>
    </row>
    <row r="203" spans="1:13" ht="12.5" x14ac:dyDescent="0.25">
      <c r="A203" s="1"/>
      <c r="B203" s="1"/>
      <c r="C203" s="1"/>
      <c r="D203" s="8"/>
      <c r="E203" s="1"/>
      <c r="F203" s="1"/>
      <c r="G203" s="1"/>
      <c r="H203" s="16"/>
      <c r="K203" s="16"/>
      <c r="M203" s="17"/>
    </row>
    <row r="204" spans="1:13" ht="12.5" x14ac:dyDescent="0.25">
      <c r="A204" s="1"/>
      <c r="B204" s="1"/>
      <c r="C204" s="1"/>
      <c r="D204" s="8"/>
      <c r="E204" s="1"/>
      <c r="F204" s="1"/>
      <c r="G204" s="1"/>
      <c r="H204" s="16"/>
      <c r="K204" s="16"/>
      <c r="M204" s="17"/>
    </row>
    <row r="205" spans="1:13" ht="12.5" x14ac:dyDescent="0.25">
      <c r="A205" s="1"/>
      <c r="B205" s="1"/>
      <c r="C205" s="1"/>
      <c r="D205" s="8"/>
      <c r="E205" s="1"/>
      <c r="F205" s="1"/>
      <c r="G205" s="1"/>
      <c r="H205" s="16"/>
      <c r="K205" s="16"/>
      <c r="M205" s="17"/>
    </row>
    <row r="206" spans="1:13" ht="12.5" x14ac:dyDescent="0.25">
      <c r="A206" s="1"/>
      <c r="B206" s="1"/>
      <c r="C206" s="1"/>
      <c r="D206" s="8"/>
      <c r="E206" s="1"/>
      <c r="F206" s="1"/>
      <c r="G206" s="1"/>
      <c r="H206" s="16"/>
      <c r="K206" s="16"/>
      <c r="M206" s="17"/>
    </row>
    <row r="207" spans="1:13" ht="12.5" x14ac:dyDescent="0.25">
      <c r="A207" s="1"/>
      <c r="B207" s="1"/>
      <c r="C207" s="1"/>
      <c r="D207" s="8"/>
      <c r="E207" s="1"/>
      <c r="F207" s="1"/>
      <c r="G207" s="1"/>
      <c r="H207" s="16"/>
      <c r="K207" s="16"/>
      <c r="M207" s="17"/>
    </row>
    <row r="208" spans="1:13" ht="12.5" x14ac:dyDescent="0.25">
      <c r="A208" s="1"/>
      <c r="B208" s="1"/>
      <c r="C208" s="1"/>
      <c r="D208" s="8"/>
      <c r="E208" s="1"/>
      <c r="F208" s="1"/>
      <c r="G208" s="1"/>
      <c r="H208" s="16"/>
      <c r="K208" s="16"/>
      <c r="M208" s="17"/>
    </row>
    <row r="209" spans="3:13" ht="12.5" x14ac:dyDescent="0.25">
      <c r="C209" s="1"/>
      <c r="D209" s="8"/>
      <c r="E209" s="1"/>
      <c r="F209" s="1"/>
      <c r="G209" s="1"/>
      <c r="H209" s="16"/>
      <c r="K209" s="16"/>
      <c r="M209" s="17"/>
    </row>
    <row r="210" spans="3:13" ht="12.5" x14ac:dyDescent="0.25">
      <c r="D210" s="8"/>
      <c r="H210" s="16"/>
      <c r="K210" s="16"/>
      <c r="M210" s="17"/>
    </row>
    <row r="211" spans="3:13" ht="12.5" x14ac:dyDescent="0.25">
      <c r="D211" s="8"/>
      <c r="H211" s="16"/>
      <c r="K211" s="16"/>
      <c r="M211" s="17"/>
    </row>
    <row r="212" spans="3:13" ht="12.5" x14ac:dyDescent="0.25">
      <c r="D212" s="8"/>
      <c r="H212" s="16"/>
      <c r="K212" s="16"/>
      <c r="M212" s="17"/>
    </row>
    <row r="213" spans="3:13" ht="12.5" x14ac:dyDescent="0.25">
      <c r="D213" s="8"/>
      <c r="H213" s="16"/>
      <c r="K213" s="16"/>
      <c r="M213" s="17"/>
    </row>
    <row r="214" spans="3:13" ht="12.5" x14ac:dyDescent="0.25">
      <c r="D214" s="8"/>
      <c r="H214" s="16"/>
      <c r="K214" s="16"/>
      <c r="M214" s="17"/>
    </row>
    <row r="215" spans="3:13" ht="12.5" x14ac:dyDescent="0.25">
      <c r="D215" s="8"/>
      <c r="H215" s="16"/>
      <c r="K215" s="16"/>
      <c r="M215" s="17"/>
    </row>
    <row r="216" spans="3:13" ht="12.5" x14ac:dyDescent="0.25">
      <c r="D216" s="8"/>
      <c r="H216" s="16"/>
      <c r="K216" s="16"/>
      <c r="M216" s="17"/>
    </row>
    <row r="217" spans="3:13" ht="12.5" x14ac:dyDescent="0.25">
      <c r="D217" s="8"/>
      <c r="H217" s="16"/>
      <c r="K217" s="16"/>
      <c r="M217" s="17"/>
    </row>
    <row r="218" spans="3:13" ht="12.5" x14ac:dyDescent="0.25">
      <c r="D218" s="8"/>
      <c r="H218" s="16"/>
      <c r="K218" s="16"/>
      <c r="M218" s="17"/>
    </row>
    <row r="219" spans="3:13" ht="12.5" x14ac:dyDescent="0.25">
      <c r="D219" s="8"/>
      <c r="H219" s="16"/>
      <c r="K219" s="16"/>
      <c r="M219" s="17"/>
    </row>
    <row r="220" spans="3:13" ht="12.5" x14ac:dyDescent="0.25">
      <c r="D220" s="8"/>
      <c r="H220" s="16"/>
      <c r="K220" s="16"/>
      <c r="M220" s="17"/>
    </row>
    <row r="221" spans="3:13" ht="12.5" x14ac:dyDescent="0.25">
      <c r="D221" s="8"/>
      <c r="H221" s="16"/>
      <c r="K221" s="16"/>
      <c r="M221" s="17"/>
    </row>
    <row r="222" spans="3:13" ht="12.5" x14ac:dyDescent="0.25">
      <c r="D222" s="8"/>
      <c r="H222" s="16"/>
      <c r="K222" s="16"/>
      <c r="M222" s="17"/>
    </row>
    <row r="223" spans="3:13" ht="12.5" x14ac:dyDescent="0.25">
      <c r="D223" s="8"/>
      <c r="H223" s="16"/>
      <c r="K223" s="16"/>
      <c r="M223" s="17"/>
    </row>
    <row r="224" spans="3:13" ht="12.5" x14ac:dyDescent="0.25">
      <c r="D224" s="8"/>
      <c r="H224" s="16"/>
      <c r="K224" s="16"/>
      <c r="M224" s="17"/>
    </row>
    <row r="225" spans="4:13" ht="12.5" x14ac:dyDescent="0.25">
      <c r="D225" s="8"/>
      <c r="H225" s="16"/>
      <c r="K225" s="16"/>
      <c r="M225" s="17"/>
    </row>
    <row r="226" spans="4:13" ht="12.5" x14ac:dyDescent="0.25">
      <c r="D226" s="8"/>
      <c r="H226" s="16"/>
      <c r="K226" s="16"/>
      <c r="M226" s="17"/>
    </row>
    <row r="227" spans="4:13" ht="12.5" x14ac:dyDescent="0.25">
      <c r="D227" s="8"/>
      <c r="H227" s="16"/>
      <c r="K227" s="16"/>
      <c r="M227" s="17"/>
    </row>
    <row r="228" spans="4:13" ht="12.5" x14ac:dyDescent="0.25">
      <c r="D228" s="8"/>
      <c r="H228" s="16"/>
      <c r="K228" s="16"/>
      <c r="M228" s="17"/>
    </row>
    <row r="229" spans="4:13" ht="12.5" x14ac:dyDescent="0.25">
      <c r="D229" s="8"/>
      <c r="H229" s="16"/>
      <c r="K229" s="16"/>
      <c r="M229" s="17"/>
    </row>
    <row r="230" spans="4:13" ht="12.5" x14ac:dyDescent="0.25">
      <c r="D230" s="8"/>
      <c r="H230" s="16"/>
      <c r="K230" s="16"/>
      <c r="M230" s="17"/>
    </row>
    <row r="231" spans="4:13" ht="12.5" x14ac:dyDescent="0.25">
      <c r="D231" s="8"/>
      <c r="H231" s="16"/>
      <c r="K231" s="16"/>
      <c r="M231" s="17"/>
    </row>
    <row r="232" spans="4:13" ht="12.5" x14ac:dyDescent="0.25">
      <c r="D232" s="8"/>
      <c r="H232" s="16"/>
      <c r="K232" s="16"/>
      <c r="M232" s="17"/>
    </row>
    <row r="233" spans="4:13" ht="12.5" x14ac:dyDescent="0.25">
      <c r="D233" s="8"/>
      <c r="H233" s="16"/>
      <c r="K233" s="16"/>
      <c r="M233" s="17"/>
    </row>
    <row r="234" spans="4:13" ht="12.5" x14ac:dyDescent="0.25">
      <c r="D234" s="8"/>
      <c r="H234" s="16"/>
      <c r="K234" s="16"/>
      <c r="M234" s="17"/>
    </row>
    <row r="235" spans="4:13" ht="12.5" x14ac:dyDescent="0.25">
      <c r="D235" s="8"/>
      <c r="H235" s="16"/>
      <c r="K235" s="16"/>
      <c r="M235" s="17"/>
    </row>
    <row r="236" spans="4:13" ht="12.5" x14ac:dyDescent="0.25">
      <c r="D236" s="8"/>
      <c r="H236" s="16"/>
      <c r="K236" s="16"/>
      <c r="M236" s="17"/>
    </row>
    <row r="237" spans="4:13" ht="12.5" x14ac:dyDescent="0.25">
      <c r="D237" s="8"/>
      <c r="H237" s="16"/>
      <c r="K237" s="16"/>
      <c r="M237" s="17"/>
    </row>
    <row r="238" spans="4:13" ht="12.5" x14ac:dyDescent="0.25">
      <c r="D238" s="8"/>
      <c r="H238" s="16"/>
      <c r="K238" s="16"/>
      <c r="M238" s="17"/>
    </row>
    <row r="239" spans="4:13" ht="12.5" x14ac:dyDescent="0.25">
      <c r="D239" s="8"/>
      <c r="H239" s="16"/>
      <c r="K239" s="16"/>
      <c r="M239" s="17"/>
    </row>
    <row r="240" spans="4:13" ht="12.5" x14ac:dyDescent="0.25">
      <c r="D240" s="8"/>
      <c r="H240" s="16"/>
      <c r="K240" s="16"/>
      <c r="M240" s="17"/>
    </row>
    <row r="241" spans="4:13" ht="12.5" x14ac:dyDescent="0.25">
      <c r="D241" s="8"/>
      <c r="H241" s="16"/>
      <c r="K241" s="16"/>
      <c r="M241" s="17"/>
    </row>
    <row r="242" spans="4:13" ht="12.5" x14ac:dyDescent="0.25">
      <c r="D242" s="8"/>
      <c r="H242" s="16"/>
      <c r="K242" s="16"/>
      <c r="M242" s="17"/>
    </row>
    <row r="243" spans="4:13" ht="12.5" x14ac:dyDescent="0.25">
      <c r="D243" s="8"/>
      <c r="H243" s="16"/>
      <c r="K243" s="16"/>
      <c r="M243" s="17"/>
    </row>
    <row r="244" spans="4:13" ht="12.5" x14ac:dyDescent="0.25">
      <c r="D244" s="8"/>
      <c r="H244" s="16"/>
      <c r="K244" s="16"/>
      <c r="M244" s="17"/>
    </row>
    <row r="245" spans="4:13" ht="12.5" x14ac:dyDescent="0.25">
      <c r="D245" s="8"/>
      <c r="H245" s="16"/>
      <c r="K245" s="16"/>
      <c r="M245" s="17"/>
    </row>
    <row r="246" spans="4:13" ht="12.5" x14ac:dyDescent="0.25">
      <c r="D246" s="8"/>
      <c r="H246" s="16"/>
      <c r="K246" s="16"/>
      <c r="M246" s="17"/>
    </row>
    <row r="247" spans="4:13" ht="12.5" x14ac:dyDescent="0.25">
      <c r="D247" s="8"/>
      <c r="H247" s="16"/>
      <c r="K247" s="16"/>
      <c r="M247" s="17"/>
    </row>
    <row r="248" spans="4:13" ht="12.5" x14ac:dyDescent="0.25">
      <c r="D248" s="8"/>
      <c r="H248" s="16"/>
      <c r="K248" s="16"/>
      <c r="M248" s="17"/>
    </row>
    <row r="249" spans="4:13" ht="12.5" x14ac:dyDescent="0.25">
      <c r="D249" s="8"/>
      <c r="H249" s="16"/>
      <c r="K249" s="16"/>
      <c r="M249" s="17"/>
    </row>
    <row r="250" spans="4:13" ht="12.5" x14ac:dyDescent="0.25">
      <c r="D250" s="8"/>
      <c r="H250" s="16"/>
      <c r="K250" s="16"/>
      <c r="M250" s="17"/>
    </row>
    <row r="251" spans="4:13" ht="12.5" x14ac:dyDescent="0.25">
      <c r="D251" s="8"/>
      <c r="H251" s="16"/>
      <c r="K251" s="16"/>
      <c r="M251" s="17"/>
    </row>
    <row r="252" spans="4:13" ht="12.5" x14ac:dyDescent="0.25">
      <c r="D252" s="8"/>
      <c r="H252" s="16"/>
      <c r="K252" s="16"/>
      <c r="M252" s="17"/>
    </row>
    <row r="253" spans="4:13" ht="12.5" x14ac:dyDescent="0.25">
      <c r="D253" s="8"/>
      <c r="H253" s="16"/>
      <c r="K253" s="16"/>
      <c r="M253" s="17"/>
    </row>
    <row r="254" spans="4:13" ht="12.5" x14ac:dyDescent="0.25">
      <c r="D254" s="8"/>
      <c r="H254" s="16"/>
      <c r="K254" s="16"/>
      <c r="M254" s="17"/>
    </row>
    <row r="255" spans="4:13" ht="12.5" x14ac:dyDescent="0.25">
      <c r="D255" s="8"/>
      <c r="H255" s="16"/>
      <c r="K255" s="16"/>
      <c r="M255" s="17"/>
    </row>
    <row r="256" spans="4:13" ht="12.5" x14ac:dyDescent="0.25">
      <c r="D256" s="8"/>
      <c r="H256" s="16"/>
      <c r="K256" s="16"/>
      <c r="M256" s="17"/>
    </row>
    <row r="257" spans="4:13" ht="12.5" x14ac:dyDescent="0.25">
      <c r="D257" s="8"/>
      <c r="H257" s="16"/>
      <c r="K257" s="16"/>
      <c r="M257" s="17"/>
    </row>
    <row r="258" spans="4:13" ht="12.5" x14ac:dyDescent="0.25">
      <c r="D258" s="8"/>
      <c r="H258" s="16"/>
      <c r="K258" s="16"/>
      <c r="M258" s="17"/>
    </row>
    <row r="259" spans="4:13" ht="12.5" x14ac:dyDescent="0.25">
      <c r="D259" s="8"/>
      <c r="H259" s="16"/>
      <c r="K259" s="16"/>
      <c r="M259" s="17"/>
    </row>
    <row r="260" spans="4:13" ht="12.5" x14ac:dyDescent="0.25">
      <c r="D260" s="8"/>
      <c r="H260" s="16"/>
      <c r="K260" s="16"/>
      <c r="M260" s="17"/>
    </row>
    <row r="261" spans="4:13" ht="12.5" x14ac:dyDescent="0.25">
      <c r="D261" s="8"/>
      <c r="H261" s="16"/>
      <c r="K261" s="16"/>
      <c r="M261" s="17"/>
    </row>
    <row r="262" spans="4:13" ht="12.5" x14ac:dyDescent="0.25">
      <c r="D262" s="8"/>
      <c r="H262" s="16"/>
      <c r="K262" s="16"/>
      <c r="M262" s="17"/>
    </row>
    <row r="263" spans="4:13" ht="12.5" x14ac:dyDescent="0.25">
      <c r="D263" s="8"/>
      <c r="H263" s="16"/>
      <c r="K263" s="16"/>
      <c r="M263" s="17"/>
    </row>
    <row r="264" spans="4:13" ht="12.5" x14ac:dyDescent="0.25">
      <c r="D264" s="8"/>
      <c r="H264" s="16"/>
      <c r="K264" s="16"/>
      <c r="M264" s="17"/>
    </row>
    <row r="265" spans="4:13" ht="12.5" x14ac:dyDescent="0.25">
      <c r="D265" s="8"/>
      <c r="H265" s="16"/>
      <c r="K265" s="16"/>
      <c r="M265" s="17"/>
    </row>
    <row r="266" spans="4:13" ht="12.5" x14ac:dyDescent="0.25">
      <c r="D266" s="8"/>
      <c r="H266" s="16"/>
      <c r="K266" s="16"/>
      <c r="M266" s="17"/>
    </row>
    <row r="267" spans="4:13" ht="12.5" x14ac:dyDescent="0.25">
      <c r="D267" s="8"/>
      <c r="H267" s="16"/>
      <c r="K267" s="16"/>
      <c r="M267" s="17"/>
    </row>
    <row r="268" spans="4:13" ht="12.5" x14ac:dyDescent="0.25">
      <c r="D268" s="8"/>
      <c r="H268" s="16"/>
      <c r="K268" s="16"/>
      <c r="M268" s="17"/>
    </row>
    <row r="269" spans="4:13" ht="12.5" x14ac:dyDescent="0.25">
      <c r="D269" s="8"/>
      <c r="H269" s="16"/>
      <c r="K269" s="16"/>
      <c r="M269" s="17"/>
    </row>
    <row r="270" spans="4:13" ht="12.5" x14ac:dyDescent="0.25">
      <c r="D270" s="8"/>
      <c r="H270" s="16"/>
      <c r="K270" s="16"/>
      <c r="M270" s="17"/>
    </row>
    <row r="271" spans="4:13" ht="12.5" x14ac:dyDescent="0.25">
      <c r="D271" s="8"/>
      <c r="H271" s="16"/>
      <c r="K271" s="16"/>
      <c r="M271" s="17"/>
    </row>
    <row r="272" spans="4:13" ht="12.5" x14ac:dyDescent="0.25">
      <c r="D272" s="8"/>
      <c r="H272" s="16"/>
      <c r="K272" s="16"/>
      <c r="M272" s="17"/>
    </row>
    <row r="273" spans="4:13" ht="12.5" x14ac:dyDescent="0.25">
      <c r="D273" s="8"/>
      <c r="H273" s="16"/>
      <c r="K273" s="16"/>
      <c r="M273" s="17"/>
    </row>
    <row r="274" spans="4:13" ht="12.5" x14ac:dyDescent="0.25">
      <c r="D274" s="8"/>
      <c r="H274" s="16"/>
      <c r="K274" s="16"/>
      <c r="M274" s="17"/>
    </row>
    <row r="275" spans="4:13" ht="12.5" x14ac:dyDescent="0.25">
      <c r="D275" s="8"/>
      <c r="H275" s="16"/>
      <c r="K275" s="16"/>
      <c r="M275" s="17"/>
    </row>
    <row r="276" spans="4:13" ht="12.5" x14ac:dyDescent="0.25">
      <c r="D276" s="8"/>
      <c r="H276" s="16"/>
      <c r="K276" s="16"/>
      <c r="M276" s="17"/>
    </row>
    <row r="277" spans="4:13" ht="12.5" x14ac:dyDescent="0.25">
      <c r="D277" s="8"/>
      <c r="H277" s="16"/>
      <c r="K277" s="16"/>
      <c r="M277" s="17"/>
    </row>
    <row r="278" spans="4:13" ht="12.5" x14ac:dyDescent="0.25">
      <c r="D278" s="8"/>
      <c r="H278" s="16"/>
      <c r="K278" s="16"/>
      <c r="M278" s="17"/>
    </row>
    <row r="279" spans="4:13" ht="12.5" x14ac:dyDescent="0.25">
      <c r="D279" s="8"/>
      <c r="H279" s="16"/>
      <c r="K279" s="16"/>
      <c r="M279" s="17"/>
    </row>
    <row r="280" spans="4:13" ht="12.5" x14ac:dyDescent="0.25">
      <c r="D280" s="8"/>
      <c r="H280" s="16"/>
      <c r="K280" s="16"/>
      <c r="M280" s="17"/>
    </row>
    <row r="281" spans="4:13" ht="12.5" x14ac:dyDescent="0.25">
      <c r="D281" s="8"/>
      <c r="H281" s="16"/>
      <c r="K281" s="16"/>
      <c r="M281" s="17"/>
    </row>
    <row r="282" spans="4:13" ht="12.5" x14ac:dyDescent="0.25">
      <c r="D282" s="8"/>
      <c r="H282" s="16"/>
      <c r="K282" s="16"/>
      <c r="M282" s="17"/>
    </row>
    <row r="283" spans="4:13" ht="12.5" x14ac:dyDescent="0.25">
      <c r="D283" s="8"/>
      <c r="H283" s="16"/>
      <c r="K283" s="16"/>
      <c r="M283" s="17"/>
    </row>
    <row r="284" spans="4:13" ht="12.5" x14ac:dyDescent="0.25">
      <c r="D284" s="8"/>
      <c r="H284" s="16"/>
      <c r="K284" s="16"/>
      <c r="M284" s="17"/>
    </row>
    <row r="285" spans="4:13" ht="12.5" x14ac:dyDescent="0.25">
      <c r="D285" s="8"/>
      <c r="H285" s="16"/>
      <c r="K285" s="16"/>
      <c r="M285" s="17"/>
    </row>
    <row r="286" spans="4:13" ht="12.5" x14ac:dyDescent="0.25">
      <c r="D286" s="8"/>
      <c r="H286" s="16"/>
      <c r="K286" s="16"/>
      <c r="M286" s="17"/>
    </row>
    <row r="287" spans="4:13" ht="12.5" x14ac:dyDescent="0.25">
      <c r="D287" s="8"/>
      <c r="H287" s="16"/>
      <c r="K287" s="16"/>
      <c r="M287" s="17"/>
    </row>
    <row r="288" spans="4:13" ht="12.5" x14ac:dyDescent="0.25">
      <c r="D288" s="8"/>
      <c r="H288" s="16"/>
      <c r="K288" s="16"/>
      <c r="M288" s="17"/>
    </row>
    <row r="289" spans="4:13" ht="12.5" x14ac:dyDescent="0.25">
      <c r="D289" s="8"/>
      <c r="H289" s="16"/>
      <c r="K289" s="16"/>
      <c r="M289" s="17"/>
    </row>
    <row r="290" spans="4:13" ht="12.5" x14ac:dyDescent="0.25">
      <c r="D290" s="8"/>
      <c r="H290" s="16"/>
      <c r="K290" s="16"/>
      <c r="M290" s="17"/>
    </row>
    <row r="291" spans="4:13" ht="12.5" x14ac:dyDescent="0.25">
      <c r="D291" s="8"/>
      <c r="H291" s="16"/>
      <c r="K291" s="16"/>
      <c r="M291" s="17"/>
    </row>
    <row r="292" spans="4:13" ht="12.5" x14ac:dyDescent="0.25">
      <c r="D292" s="8"/>
      <c r="H292" s="16"/>
      <c r="K292" s="16"/>
      <c r="M292" s="17"/>
    </row>
    <row r="293" spans="4:13" ht="12.5" x14ac:dyDescent="0.25">
      <c r="D293" s="8"/>
      <c r="H293" s="16"/>
      <c r="K293" s="16"/>
      <c r="M293" s="17"/>
    </row>
    <row r="294" spans="4:13" ht="12.5" x14ac:dyDescent="0.25">
      <c r="D294" s="8"/>
      <c r="H294" s="16"/>
      <c r="K294" s="16"/>
      <c r="M294" s="17"/>
    </row>
    <row r="295" spans="4:13" ht="12.5" x14ac:dyDescent="0.25">
      <c r="D295" s="8"/>
      <c r="H295" s="16"/>
      <c r="K295" s="16"/>
      <c r="M295" s="17"/>
    </row>
    <row r="296" spans="4:13" ht="12.5" x14ac:dyDescent="0.25">
      <c r="D296" s="8"/>
      <c r="H296" s="16"/>
      <c r="K296" s="16"/>
      <c r="M296" s="17"/>
    </row>
    <row r="297" spans="4:13" ht="12.5" x14ac:dyDescent="0.25">
      <c r="D297" s="8"/>
      <c r="H297" s="16"/>
      <c r="K297" s="16"/>
      <c r="M297" s="17"/>
    </row>
    <row r="298" spans="4:13" ht="12.5" x14ac:dyDescent="0.25">
      <c r="D298" s="8"/>
      <c r="H298" s="16"/>
      <c r="K298" s="16"/>
      <c r="M298" s="17"/>
    </row>
    <row r="299" spans="4:13" ht="12.5" x14ac:dyDescent="0.25">
      <c r="D299" s="8"/>
      <c r="H299" s="16"/>
      <c r="K299" s="16"/>
      <c r="M299" s="17"/>
    </row>
    <row r="300" spans="4:13" ht="12.5" x14ac:dyDescent="0.25">
      <c r="D300" s="8"/>
      <c r="H300" s="16"/>
      <c r="K300" s="16"/>
      <c r="M300" s="17"/>
    </row>
    <row r="301" spans="4:13" ht="12.5" x14ac:dyDescent="0.25">
      <c r="D301" s="8"/>
      <c r="H301" s="16"/>
      <c r="K301" s="16"/>
      <c r="M301" s="17"/>
    </row>
    <row r="302" spans="4:13" ht="12.5" x14ac:dyDescent="0.25">
      <c r="D302" s="8"/>
      <c r="H302" s="16"/>
      <c r="K302" s="16"/>
      <c r="M302" s="17"/>
    </row>
    <row r="303" spans="4:13" ht="12.5" x14ac:dyDescent="0.25">
      <c r="D303" s="8"/>
      <c r="H303" s="16"/>
      <c r="K303" s="16"/>
      <c r="M303" s="17"/>
    </row>
    <row r="304" spans="4:13" ht="12.5" x14ac:dyDescent="0.25">
      <c r="D304" s="8"/>
      <c r="H304" s="16"/>
      <c r="K304" s="16"/>
      <c r="M304" s="17"/>
    </row>
    <row r="305" spans="4:13" ht="12.5" x14ac:dyDescent="0.25">
      <c r="D305" s="8"/>
      <c r="H305" s="16"/>
      <c r="K305" s="16"/>
      <c r="M305" s="17"/>
    </row>
    <row r="306" spans="4:13" ht="12.5" x14ac:dyDescent="0.25">
      <c r="D306" s="8"/>
      <c r="H306" s="16"/>
      <c r="K306" s="16"/>
      <c r="M306" s="17"/>
    </row>
    <row r="307" spans="4:13" ht="12.5" x14ac:dyDescent="0.25">
      <c r="D307" s="8"/>
      <c r="H307" s="16"/>
      <c r="K307" s="16"/>
      <c r="M307" s="17"/>
    </row>
    <row r="308" spans="4:13" ht="12.5" x14ac:dyDescent="0.25">
      <c r="D308" s="8"/>
      <c r="H308" s="16"/>
      <c r="K308" s="16"/>
      <c r="M308" s="17"/>
    </row>
    <row r="309" spans="4:13" ht="12.5" x14ac:dyDescent="0.25">
      <c r="D309" s="8"/>
      <c r="H309" s="16"/>
      <c r="K309" s="16"/>
      <c r="M309" s="17"/>
    </row>
    <row r="310" spans="4:13" ht="12.5" x14ac:dyDescent="0.25">
      <c r="D310" s="8"/>
      <c r="H310" s="16"/>
      <c r="K310" s="16"/>
      <c r="M310" s="17"/>
    </row>
    <row r="311" spans="4:13" ht="12.5" x14ac:dyDescent="0.25">
      <c r="D311" s="8"/>
      <c r="H311" s="16"/>
      <c r="K311" s="16"/>
      <c r="M311" s="17"/>
    </row>
    <row r="312" spans="4:13" ht="12.5" x14ac:dyDescent="0.25">
      <c r="D312" s="8"/>
      <c r="H312" s="16"/>
      <c r="K312" s="16"/>
      <c r="M312" s="17"/>
    </row>
    <row r="313" spans="4:13" ht="12.5" x14ac:dyDescent="0.25">
      <c r="D313" s="8"/>
      <c r="H313" s="16"/>
      <c r="K313" s="16"/>
      <c r="M313" s="17"/>
    </row>
    <row r="314" spans="4:13" ht="12.5" x14ac:dyDescent="0.25">
      <c r="D314" s="8"/>
      <c r="H314" s="16"/>
      <c r="K314" s="16"/>
      <c r="M314" s="17"/>
    </row>
    <row r="315" spans="4:13" ht="12.5" x14ac:dyDescent="0.25">
      <c r="D315" s="8"/>
      <c r="H315" s="16"/>
      <c r="K315" s="16"/>
      <c r="M315" s="17"/>
    </row>
    <row r="316" spans="4:13" ht="12.5" x14ac:dyDescent="0.25">
      <c r="D316" s="8"/>
      <c r="H316" s="16"/>
      <c r="K316" s="16"/>
      <c r="M316" s="17"/>
    </row>
    <row r="317" spans="4:13" ht="12.5" x14ac:dyDescent="0.25">
      <c r="D317" s="8"/>
      <c r="H317" s="16"/>
      <c r="K317" s="16"/>
      <c r="M317" s="17"/>
    </row>
    <row r="318" spans="4:13" ht="12.5" x14ac:dyDescent="0.25">
      <c r="D318" s="8"/>
      <c r="H318" s="16"/>
      <c r="K318" s="16"/>
      <c r="M318" s="17"/>
    </row>
    <row r="319" spans="4:13" ht="12.5" x14ac:dyDescent="0.25">
      <c r="D319" s="8"/>
      <c r="H319" s="16"/>
      <c r="K319" s="16"/>
      <c r="M319" s="17"/>
    </row>
    <row r="320" spans="4:13" ht="12.5" x14ac:dyDescent="0.25">
      <c r="D320" s="8"/>
      <c r="H320" s="16"/>
      <c r="K320" s="16"/>
      <c r="M320" s="17"/>
    </row>
    <row r="321" spans="4:13" ht="12.5" x14ac:dyDescent="0.25">
      <c r="D321" s="8"/>
      <c r="H321" s="16"/>
      <c r="K321" s="16"/>
      <c r="M321" s="17"/>
    </row>
    <row r="322" spans="4:13" ht="12.5" x14ac:dyDescent="0.25">
      <c r="D322" s="8"/>
      <c r="H322" s="16"/>
      <c r="K322" s="16"/>
      <c r="M322" s="17"/>
    </row>
    <row r="323" spans="4:13" ht="12.5" x14ac:dyDescent="0.25">
      <c r="D323" s="8"/>
      <c r="H323" s="16"/>
      <c r="K323" s="16"/>
      <c r="M323" s="17"/>
    </row>
    <row r="324" spans="4:13" ht="12.5" x14ac:dyDescent="0.25">
      <c r="D324" s="8"/>
      <c r="H324" s="16"/>
      <c r="K324" s="16"/>
      <c r="M324" s="17"/>
    </row>
    <row r="325" spans="4:13" ht="12.5" x14ac:dyDescent="0.25">
      <c r="D325" s="8"/>
      <c r="H325" s="16"/>
      <c r="K325" s="16"/>
      <c r="M325" s="17"/>
    </row>
    <row r="326" spans="4:13" ht="12.5" x14ac:dyDescent="0.25">
      <c r="D326" s="8"/>
      <c r="H326" s="16"/>
      <c r="K326" s="16"/>
      <c r="M326" s="17"/>
    </row>
    <row r="327" spans="4:13" ht="12.5" x14ac:dyDescent="0.25">
      <c r="D327" s="8"/>
      <c r="H327" s="16"/>
      <c r="K327" s="16"/>
      <c r="M327" s="17"/>
    </row>
    <row r="328" spans="4:13" ht="12.5" x14ac:dyDescent="0.25">
      <c r="D328" s="8"/>
      <c r="H328" s="16"/>
      <c r="K328" s="16"/>
      <c r="M328" s="17"/>
    </row>
    <row r="329" spans="4:13" ht="12.5" x14ac:dyDescent="0.25">
      <c r="D329" s="8"/>
      <c r="H329" s="16"/>
      <c r="K329" s="16"/>
      <c r="M329" s="17"/>
    </row>
    <row r="330" spans="4:13" ht="12.5" x14ac:dyDescent="0.25">
      <c r="D330" s="8"/>
      <c r="H330" s="16"/>
      <c r="K330" s="16"/>
      <c r="M330" s="17"/>
    </row>
    <row r="331" spans="4:13" ht="12.5" x14ac:dyDescent="0.25">
      <c r="D331" s="8"/>
      <c r="H331" s="16"/>
      <c r="K331" s="16"/>
      <c r="M331" s="17"/>
    </row>
    <row r="332" spans="4:13" ht="12.5" x14ac:dyDescent="0.25">
      <c r="D332" s="8"/>
      <c r="H332" s="16"/>
      <c r="K332" s="16"/>
      <c r="M332" s="17"/>
    </row>
    <row r="333" spans="4:13" ht="12.5" x14ac:dyDescent="0.25">
      <c r="D333" s="8"/>
      <c r="H333" s="16"/>
      <c r="K333" s="16"/>
      <c r="M333" s="17"/>
    </row>
    <row r="334" spans="4:13" ht="12.5" x14ac:dyDescent="0.25">
      <c r="D334" s="8"/>
      <c r="H334" s="16"/>
      <c r="K334" s="16"/>
      <c r="M334" s="17"/>
    </row>
    <row r="335" spans="4:13" ht="12.5" x14ac:dyDescent="0.25">
      <c r="D335" s="8"/>
      <c r="H335" s="16"/>
      <c r="K335" s="16"/>
      <c r="M335" s="17"/>
    </row>
    <row r="336" spans="4:13" ht="12.5" x14ac:dyDescent="0.25">
      <c r="D336" s="8"/>
      <c r="H336" s="16"/>
      <c r="K336" s="16"/>
      <c r="M336" s="17"/>
    </row>
    <row r="337" spans="4:13" ht="12.5" x14ac:dyDescent="0.25">
      <c r="D337" s="8"/>
      <c r="H337" s="16"/>
      <c r="K337" s="16"/>
      <c r="M337" s="17"/>
    </row>
    <row r="338" spans="4:13" ht="12.5" x14ac:dyDescent="0.25">
      <c r="D338" s="8"/>
      <c r="H338" s="16"/>
      <c r="K338" s="16"/>
      <c r="M338" s="17"/>
    </row>
    <row r="339" spans="4:13" ht="12.5" x14ac:dyDescent="0.25">
      <c r="D339" s="8"/>
      <c r="H339" s="16"/>
      <c r="K339" s="16"/>
      <c r="M339" s="17"/>
    </row>
    <row r="340" spans="4:13" ht="12.5" x14ac:dyDescent="0.25">
      <c r="D340" s="8"/>
      <c r="H340" s="16"/>
      <c r="K340" s="16"/>
      <c r="M340" s="17"/>
    </row>
    <row r="341" spans="4:13" ht="12.5" x14ac:dyDescent="0.25">
      <c r="D341" s="8"/>
      <c r="H341" s="16"/>
      <c r="K341" s="16"/>
      <c r="M341" s="17"/>
    </row>
    <row r="342" spans="4:13" ht="12.5" x14ac:dyDescent="0.25">
      <c r="D342" s="8"/>
      <c r="H342" s="16"/>
      <c r="K342" s="16"/>
      <c r="M342" s="17"/>
    </row>
    <row r="343" spans="4:13" ht="12.5" x14ac:dyDescent="0.25">
      <c r="D343" s="8"/>
      <c r="H343" s="16"/>
      <c r="K343" s="16"/>
      <c r="M343" s="17"/>
    </row>
    <row r="344" spans="4:13" ht="12.5" x14ac:dyDescent="0.25">
      <c r="D344" s="8"/>
      <c r="H344" s="16"/>
      <c r="K344" s="16"/>
      <c r="M344" s="17"/>
    </row>
    <row r="345" spans="4:13" ht="12.5" x14ac:dyDescent="0.25">
      <c r="D345" s="8"/>
      <c r="H345" s="16"/>
      <c r="K345" s="16"/>
      <c r="M345" s="17"/>
    </row>
    <row r="346" spans="4:13" ht="12.5" x14ac:dyDescent="0.25">
      <c r="D346" s="8"/>
      <c r="H346" s="16"/>
      <c r="K346" s="16"/>
      <c r="M346" s="17"/>
    </row>
    <row r="347" spans="4:13" ht="12.5" x14ac:dyDescent="0.25">
      <c r="D347" s="8"/>
      <c r="H347" s="16"/>
      <c r="K347" s="16"/>
      <c r="M347" s="17"/>
    </row>
    <row r="348" spans="4:13" ht="12.5" x14ac:dyDescent="0.25">
      <c r="D348" s="8"/>
      <c r="H348" s="16"/>
      <c r="K348" s="16"/>
      <c r="M348" s="17"/>
    </row>
    <row r="349" spans="4:13" ht="12.5" x14ac:dyDescent="0.25">
      <c r="D349" s="8"/>
      <c r="H349" s="16"/>
      <c r="K349" s="16"/>
      <c r="M349" s="17"/>
    </row>
    <row r="350" spans="4:13" ht="12.5" x14ac:dyDescent="0.25">
      <c r="D350" s="8"/>
      <c r="H350" s="16"/>
      <c r="K350" s="16"/>
      <c r="M350" s="17"/>
    </row>
    <row r="351" spans="4:13" ht="12.5" x14ac:dyDescent="0.25">
      <c r="D351" s="8"/>
      <c r="H351" s="16"/>
      <c r="K351" s="16"/>
      <c r="M351" s="17"/>
    </row>
    <row r="352" spans="4:13" ht="12.5" x14ac:dyDescent="0.25">
      <c r="D352" s="8"/>
      <c r="H352" s="16"/>
      <c r="K352" s="16"/>
      <c r="M352" s="17"/>
    </row>
    <row r="353" spans="4:13" ht="12.5" x14ac:dyDescent="0.25">
      <c r="D353" s="8"/>
      <c r="H353" s="16"/>
      <c r="K353" s="16"/>
      <c r="M353" s="17"/>
    </row>
    <row r="354" spans="4:13" ht="12.5" x14ac:dyDescent="0.25">
      <c r="D354" s="8"/>
      <c r="H354" s="16"/>
      <c r="K354" s="16"/>
      <c r="M354" s="17"/>
    </row>
    <row r="355" spans="4:13" ht="12.5" x14ac:dyDescent="0.25">
      <c r="D355" s="8"/>
      <c r="H355" s="16"/>
      <c r="K355" s="16"/>
      <c r="M355" s="17"/>
    </row>
    <row r="356" spans="4:13" ht="12.5" x14ac:dyDescent="0.25">
      <c r="D356" s="8"/>
      <c r="H356" s="16"/>
      <c r="K356" s="16"/>
      <c r="M356" s="17"/>
    </row>
    <row r="357" spans="4:13" ht="12.5" x14ac:dyDescent="0.25">
      <c r="D357" s="8"/>
      <c r="H357" s="16"/>
      <c r="K357" s="16"/>
      <c r="M357" s="17"/>
    </row>
    <row r="358" spans="4:13" ht="12.5" x14ac:dyDescent="0.25">
      <c r="D358" s="8"/>
      <c r="H358" s="16"/>
      <c r="K358" s="16"/>
      <c r="M358" s="17"/>
    </row>
    <row r="359" spans="4:13" ht="12.5" x14ac:dyDescent="0.25">
      <c r="D359" s="8"/>
      <c r="H359" s="16"/>
      <c r="K359" s="16"/>
      <c r="M359" s="17"/>
    </row>
    <row r="360" spans="4:13" ht="12.5" x14ac:dyDescent="0.25">
      <c r="D360" s="8"/>
      <c r="H360" s="16"/>
      <c r="K360" s="16"/>
      <c r="M360" s="17"/>
    </row>
    <row r="361" spans="4:13" ht="12.5" x14ac:dyDescent="0.25">
      <c r="D361" s="8"/>
      <c r="H361" s="16"/>
      <c r="K361" s="16"/>
      <c r="M361" s="17"/>
    </row>
    <row r="362" spans="4:13" ht="12.5" x14ac:dyDescent="0.25">
      <c r="D362" s="8"/>
      <c r="H362" s="16"/>
      <c r="K362" s="16"/>
      <c r="M362" s="17"/>
    </row>
    <row r="363" spans="4:13" ht="12.5" x14ac:dyDescent="0.25">
      <c r="D363" s="8"/>
      <c r="H363" s="16"/>
      <c r="K363" s="16"/>
      <c r="M363" s="17"/>
    </row>
    <row r="364" spans="4:13" ht="12.5" x14ac:dyDescent="0.25">
      <c r="D364" s="8"/>
      <c r="H364" s="16"/>
      <c r="K364" s="16"/>
      <c r="M364" s="17"/>
    </row>
    <row r="365" spans="4:13" ht="12.5" x14ac:dyDescent="0.25">
      <c r="D365" s="8"/>
      <c r="H365" s="16"/>
      <c r="K365" s="16"/>
      <c r="M365" s="17"/>
    </row>
    <row r="366" spans="4:13" ht="12.5" x14ac:dyDescent="0.25">
      <c r="D366" s="8"/>
      <c r="H366" s="16"/>
      <c r="K366" s="16"/>
      <c r="M366" s="17"/>
    </row>
    <row r="367" spans="4:13" ht="12.5" x14ac:dyDescent="0.25">
      <c r="D367" s="8"/>
      <c r="H367" s="16"/>
      <c r="K367" s="16"/>
      <c r="M367" s="17"/>
    </row>
    <row r="368" spans="4:13" ht="12.5" x14ac:dyDescent="0.25">
      <c r="D368" s="8"/>
      <c r="H368" s="16"/>
      <c r="K368" s="16"/>
      <c r="M368" s="17"/>
    </row>
    <row r="369" spans="4:13" ht="12.5" x14ac:dyDescent="0.25">
      <c r="D369" s="8"/>
      <c r="H369" s="16"/>
      <c r="K369" s="16"/>
      <c r="M369" s="17"/>
    </row>
    <row r="370" spans="4:13" ht="12.5" x14ac:dyDescent="0.25">
      <c r="D370" s="8"/>
      <c r="H370" s="16"/>
      <c r="K370" s="16"/>
      <c r="M370" s="17"/>
    </row>
    <row r="371" spans="4:13" ht="12.5" x14ac:dyDescent="0.25">
      <c r="D371" s="8"/>
      <c r="H371" s="16"/>
      <c r="K371" s="16"/>
      <c r="M371" s="17"/>
    </row>
    <row r="372" spans="4:13" ht="12.5" x14ac:dyDescent="0.25">
      <c r="D372" s="8"/>
      <c r="H372" s="16"/>
      <c r="K372" s="16"/>
      <c r="M372" s="17"/>
    </row>
    <row r="373" spans="4:13" ht="12.5" x14ac:dyDescent="0.25">
      <c r="D373" s="8"/>
      <c r="H373" s="16"/>
      <c r="K373" s="16"/>
      <c r="M373" s="17"/>
    </row>
    <row r="374" spans="4:13" ht="12.5" x14ac:dyDescent="0.25">
      <c r="D374" s="8"/>
      <c r="H374" s="16"/>
      <c r="K374" s="16"/>
      <c r="M374" s="17"/>
    </row>
    <row r="375" spans="4:13" ht="12.5" x14ac:dyDescent="0.25">
      <c r="D375" s="8"/>
      <c r="H375" s="16"/>
      <c r="K375" s="16"/>
      <c r="M375" s="17"/>
    </row>
    <row r="376" spans="4:13" ht="12.5" x14ac:dyDescent="0.25">
      <c r="D376" s="8"/>
      <c r="H376" s="16"/>
      <c r="K376" s="16"/>
      <c r="M376" s="17"/>
    </row>
    <row r="377" spans="4:13" ht="12.5" x14ac:dyDescent="0.25">
      <c r="D377" s="8"/>
      <c r="H377" s="16"/>
      <c r="K377" s="16"/>
      <c r="M377" s="17"/>
    </row>
    <row r="378" spans="4:13" ht="12.5" x14ac:dyDescent="0.25">
      <c r="D378" s="8"/>
      <c r="H378" s="16"/>
      <c r="K378" s="16"/>
      <c r="M378" s="17"/>
    </row>
    <row r="379" spans="4:13" ht="12.5" x14ac:dyDescent="0.25">
      <c r="D379" s="8"/>
      <c r="H379" s="16"/>
      <c r="K379" s="16"/>
      <c r="M379" s="17"/>
    </row>
    <row r="380" spans="4:13" ht="12.5" x14ac:dyDescent="0.25">
      <c r="D380" s="8"/>
      <c r="H380" s="16"/>
      <c r="K380" s="16"/>
      <c r="M380" s="17"/>
    </row>
    <row r="381" spans="4:13" ht="12.5" x14ac:dyDescent="0.25">
      <c r="D381" s="8"/>
      <c r="H381" s="16"/>
      <c r="K381" s="16"/>
      <c r="M381" s="17"/>
    </row>
    <row r="382" spans="4:13" ht="12.5" x14ac:dyDescent="0.25">
      <c r="D382" s="8"/>
      <c r="H382" s="16"/>
      <c r="K382" s="16"/>
      <c r="M382" s="17"/>
    </row>
    <row r="383" spans="4:13" ht="12.5" x14ac:dyDescent="0.25">
      <c r="D383" s="8"/>
      <c r="H383" s="16"/>
      <c r="K383" s="16"/>
      <c r="M383" s="17"/>
    </row>
    <row r="384" spans="4:13" ht="12.5" x14ac:dyDescent="0.25">
      <c r="D384" s="8"/>
      <c r="H384" s="16"/>
      <c r="K384" s="16"/>
      <c r="M384" s="17"/>
    </row>
    <row r="385" spans="4:13" ht="12.5" x14ac:dyDescent="0.25">
      <c r="D385" s="8"/>
      <c r="H385" s="16"/>
      <c r="K385" s="16"/>
      <c r="M385" s="17"/>
    </row>
    <row r="386" spans="4:13" ht="12.5" x14ac:dyDescent="0.25">
      <c r="D386" s="8"/>
      <c r="H386" s="16"/>
      <c r="K386" s="16"/>
      <c r="M386" s="17"/>
    </row>
    <row r="387" spans="4:13" ht="12.5" x14ac:dyDescent="0.25">
      <c r="D387" s="8"/>
      <c r="H387" s="16"/>
      <c r="K387" s="16"/>
      <c r="M387" s="17"/>
    </row>
    <row r="388" spans="4:13" ht="12.5" x14ac:dyDescent="0.25">
      <c r="D388" s="8"/>
      <c r="H388" s="16"/>
      <c r="K388" s="16"/>
      <c r="M388" s="17"/>
    </row>
    <row r="389" spans="4:13" ht="12.5" x14ac:dyDescent="0.25">
      <c r="D389" s="8"/>
      <c r="H389" s="16"/>
      <c r="K389" s="16"/>
      <c r="M389" s="17"/>
    </row>
    <row r="390" spans="4:13" ht="12.5" x14ac:dyDescent="0.25">
      <c r="D390" s="8"/>
      <c r="H390" s="16"/>
      <c r="K390" s="16"/>
      <c r="M390" s="17"/>
    </row>
    <row r="391" spans="4:13" ht="12.5" x14ac:dyDescent="0.25">
      <c r="D391" s="8"/>
      <c r="H391" s="16"/>
      <c r="K391" s="16"/>
      <c r="M391" s="17"/>
    </row>
    <row r="392" spans="4:13" ht="12.5" x14ac:dyDescent="0.25">
      <c r="D392" s="8"/>
      <c r="H392" s="16"/>
      <c r="K392" s="16"/>
      <c r="M392" s="17"/>
    </row>
    <row r="393" spans="4:13" ht="12.5" x14ac:dyDescent="0.25">
      <c r="D393" s="8"/>
      <c r="H393" s="16"/>
      <c r="K393" s="16"/>
      <c r="M393" s="17"/>
    </row>
    <row r="394" spans="4:13" ht="12.5" x14ac:dyDescent="0.25">
      <c r="D394" s="8"/>
      <c r="H394" s="16"/>
      <c r="K394" s="16"/>
      <c r="M394" s="17"/>
    </row>
    <row r="395" spans="4:13" ht="12.5" x14ac:dyDescent="0.25">
      <c r="D395" s="8"/>
      <c r="H395" s="16"/>
      <c r="K395" s="16"/>
      <c r="M395" s="17"/>
    </row>
    <row r="396" spans="4:13" ht="12.5" x14ac:dyDescent="0.25">
      <c r="D396" s="8"/>
      <c r="H396" s="16"/>
      <c r="K396" s="16"/>
      <c r="M396" s="17"/>
    </row>
    <row r="397" spans="4:13" ht="12.5" x14ac:dyDescent="0.25">
      <c r="D397" s="8"/>
      <c r="H397" s="16"/>
      <c r="K397" s="16"/>
      <c r="M397" s="17"/>
    </row>
    <row r="398" spans="4:13" ht="12.5" x14ac:dyDescent="0.25">
      <c r="D398" s="8"/>
      <c r="H398" s="16"/>
      <c r="K398" s="16"/>
      <c r="M398" s="17"/>
    </row>
    <row r="399" spans="4:13" ht="12.5" x14ac:dyDescent="0.25">
      <c r="D399" s="8"/>
      <c r="H399" s="16"/>
      <c r="K399" s="16"/>
      <c r="M399" s="17"/>
    </row>
    <row r="400" spans="4:13" ht="12.5" x14ac:dyDescent="0.25">
      <c r="D400" s="8"/>
      <c r="H400" s="16"/>
      <c r="K400" s="16"/>
      <c r="M400" s="17"/>
    </row>
    <row r="401" spans="4:13" ht="12.5" x14ac:dyDescent="0.25">
      <c r="D401" s="8"/>
      <c r="H401" s="16"/>
      <c r="K401" s="16"/>
      <c r="M401" s="17"/>
    </row>
    <row r="402" spans="4:13" ht="12.5" x14ac:dyDescent="0.25">
      <c r="D402" s="8"/>
      <c r="H402" s="16"/>
      <c r="K402" s="16"/>
      <c r="M402" s="17"/>
    </row>
    <row r="403" spans="4:13" ht="12.5" x14ac:dyDescent="0.25">
      <c r="D403" s="8"/>
      <c r="H403" s="16"/>
      <c r="K403" s="16"/>
      <c r="M403" s="17"/>
    </row>
    <row r="404" spans="4:13" ht="12.5" x14ac:dyDescent="0.25">
      <c r="D404" s="8"/>
      <c r="H404" s="16"/>
      <c r="K404" s="16"/>
      <c r="M404" s="17"/>
    </row>
    <row r="405" spans="4:13" ht="12.5" x14ac:dyDescent="0.25">
      <c r="D405" s="8"/>
      <c r="H405" s="16"/>
      <c r="K405" s="16"/>
      <c r="M405" s="17"/>
    </row>
    <row r="406" spans="4:13" ht="12.5" x14ac:dyDescent="0.25">
      <c r="D406" s="8"/>
      <c r="H406" s="16"/>
      <c r="K406" s="16"/>
      <c r="M406" s="17"/>
    </row>
    <row r="407" spans="4:13" ht="12.5" x14ac:dyDescent="0.25">
      <c r="D407" s="8"/>
      <c r="H407" s="16"/>
      <c r="K407" s="16"/>
      <c r="M407" s="17"/>
    </row>
    <row r="408" spans="4:13" ht="12.5" x14ac:dyDescent="0.25">
      <c r="D408" s="8"/>
      <c r="H408" s="16"/>
      <c r="K408" s="16"/>
      <c r="M408" s="17"/>
    </row>
    <row r="409" spans="4:13" ht="12.5" x14ac:dyDescent="0.25">
      <c r="D409" s="8"/>
      <c r="H409" s="16"/>
      <c r="K409" s="16"/>
      <c r="M409" s="17"/>
    </row>
    <row r="410" spans="4:13" ht="12.5" x14ac:dyDescent="0.25">
      <c r="D410" s="8"/>
      <c r="H410" s="16"/>
      <c r="K410" s="16"/>
      <c r="M410" s="17"/>
    </row>
    <row r="411" spans="4:13" ht="12.5" x14ac:dyDescent="0.25">
      <c r="D411" s="8"/>
      <c r="H411" s="16"/>
      <c r="K411" s="16"/>
      <c r="M411" s="17"/>
    </row>
    <row r="412" spans="4:13" ht="12.5" x14ac:dyDescent="0.25">
      <c r="D412" s="8"/>
      <c r="H412" s="16"/>
      <c r="K412" s="16"/>
      <c r="M412" s="17"/>
    </row>
    <row r="413" spans="4:13" ht="12.5" x14ac:dyDescent="0.25">
      <c r="D413" s="8"/>
      <c r="H413" s="16"/>
      <c r="K413" s="16"/>
      <c r="M413" s="17"/>
    </row>
    <row r="414" spans="4:13" ht="12.5" x14ac:dyDescent="0.25">
      <c r="D414" s="8"/>
      <c r="H414" s="16"/>
      <c r="K414" s="16"/>
      <c r="M414" s="17"/>
    </row>
    <row r="415" spans="4:13" ht="12.5" x14ac:dyDescent="0.25">
      <c r="D415" s="8"/>
      <c r="H415" s="16"/>
      <c r="K415" s="16"/>
      <c r="M415" s="17"/>
    </row>
    <row r="416" spans="4:13" ht="12.5" x14ac:dyDescent="0.25">
      <c r="D416" s="8"/>
      <c r="H416" s="16"/>
      <c r="K416" s="16"/>
      <c r="M416" s="17"/>
    </row>
    <row r="417" spans="4:13" ht="12.5" x14ac:dyDescent="0.25">
      <c r="D417" s="8"/>
      <c r="H417" s="16"/>
      <c r="K417" s="16"/>
      <c r="M417" s="17"/>
    </row>
    <row r="418" spans="4:13" ht="12.5" x14ac:dyDescent="0.25">
      <c r="D418" s="8"/>
      <c r="H418" s="16"/>
      <c r="K418" s="16"/>
      <c r="M418" s="17"/>
    </row>
    <row r="419" spans="4:13" ht="12.5" x14ac:dyDescent="0.25">
      <c r="D419" s="8"/>
      <c r="H419" s="16"/>
      <c r="K419" s="16"/>
      <c r="M419" s="17"/>
    </row>
    <row r="420" spans="4:13" ht="12.5" x14ac:dyDescent="0.25">
      <c r="D420" s="8"/>
      <c r="H420" s="16"/>
      <c r="K420" s="16"/>
      <c r="M420" s="17"/>
    </row>
    <row r="421" spans="4:13" ht="12.5" x14ac:dyDescent="0.25">
      <c r="D421" s="8"/>
      <c r="H421" s="16"/>
      <c r="K421" s="16"/>
      <c r="M421" s="17"/>
    </row>
    <row r="422" spans="4:13" ht="12.5" x14ac:dyDescent="0.25">
      <c r="D422" s="8"/>
      <c r="H422" s="16"/>
      <c r="K422" s="16"/>
      <c r="M422" s="17"/>
    </row>
    <row r="423" spans="4:13" ht="12.5" x14ac:dyDescent="0.25">
      <c r="D423" s="8"/>
      <c r="H423" s="16"/>
      <c r="K423" s="16"/>
      <c r="M423" s="17"/>
    </row>
    <row r="424" spans="4:13" ht="12.5" x14ac:dyDescent="0.25">
      <c r="D424" s="8"/>
      <c r="H424" s="16"/>
      <c r="K424" s="16"/>
      <c r="M424" s="17"/>
    </row>
    <row r="425" spans="4:13" ht="12.5" x14ac:dyDescent="0.25">
      <c r="D425" s="8"/>
      <c r="H425" s="16"/>
      <c r="K425" s="16"/>
      <c r="M425" s="17"/>
    </row>
    <row r="426" spans="4:13" ht="12.5" x14ac:dyDescent="0.25">
      <c r="D426" s="8"/>
      <c r="H426" s="16"/>
      <c r="K426" s="16"/>
      <c r="M426" s="17"/>
    </row>
    <row r="427" spans="4:13" ht="12.5" x14ac:dyDescent="0.25">
      <c r="D427" s="8"/>
      <c r="H427" s="16"/>
      <c r="K427" s="16"/>
      <c r="M427" s="17"/>
    </row>
    <row r="428" spans="4:13" ht="12.5" x14ac:dyDescent="0.25">
      <c r="D428" s="8"/>
      <c r="H428" s="16"/>
      <c r="K428" s="16"/>
      <c r="M428" s="17"/>
    </row>
    <row r="429" spans="4:13" ht="12.5" x14ac:dyDescent="0.25">
      <c r="D429" s="8"/>
      <c r="H429" s="16"/>
      <c r="K429" s="16"/>
      <c r="M429" s="17"/>
    </row>
    <row r="430" spans="4:13" ht="12.5" x14ac:dyDescent="0.25">
      <c r="D430" s="8"/>
      <c r="H430" s="16"/>
      <c r="K430" s="16"/>
      <c r="M430" s="17"/>
    </row>
    <row r="431" spans="4:13" ht="12.5" x14ac:dyDescent="0.25">
      <c r="D431" s="8"/>
      <c r="H431" s="16"/>
      <c r="K431" s="16"/>
      <c r="M431" s="17"/>
    </row>
    <row r="432" spans="4:13" ht="12.5" x14ac:dyDescent="0.25">
      <c r="D432" s="8"/>
      <c r="H432" s="16"/>
      <c r="K432" s="16"/>
      <c r="M432" s="17"/>
    </row>
    <row r="433" spans="4:13" ht="12.5" x14ac:dyDescent="0.25">
      <c r="D433" s="8"/>
      <c r="H433" s="16"/>
      <c r="K433" s="16"/>
      <c r="M433" s="17"/>
    </row>
    <row r="434" spans="4:13" ht="12.5" x14ac:dyDescent="0.25">
      <c r="D434" s="8"/>
      <c r="H434" s="16"/>
      <c r="K434" s="16"/>
      <c r="M434" s="17"/>
    </row>
    <row r="435" spans="4:13" ht="12.5" x14ac:dyDescent="0.25">
      <c r="D435" s="8"/>
      <c r="H435" s="16"/>
      <c r="K435" s="16"/>
      <c r="M435" s="17"/>
    </row>
    <row r="436" spans="4:13" ht="12.5" x14ac:dyDescent="0.25">
      <c r="D436" s="8"/>
      <c r="H436" s="16"/>
      <c r="K436" s="16"/>
      <c r="M436" s="17"/>
    </row>
    <row r="437" spans="4:13" ht="12.5" x14ac:dyDescent="0.25">
      <c r="D437" s="8"/>
      <c r="H437" s="16"/>
      <c r="K437" s="16"/>
      <c r="M437" s="17"/>
    </row>
    <row r="438" spans="4:13" ht="12.5" x14ac:dyDescent="0.25">
      <c r="D438" s="8"/>
      <c r="H438" s="16"/>
      <c r="K438" s="16"/>
      <c r="M438" s="17"/>
    </row>
    <row r="439" spans="4:13" ht="12.5" x14ac:dyDescent="0.25">
      <c r="D439" s="8"/>
      <c r="H439" s="16"/>
      <c r="K439" s="16"/>
      <c r="M439" s="17"/>
    </row>
    <row r="440" spans="4:13" ht="12.5" x14ac:dyDescent="0.25">
      <c r="D440" s="8"/>
      <c r="H440" s="16"/>
      <c r="K440" s="16"/>
      <c r="M440" s="17"/>
    </row>
    <row r="441" spans="4:13" ht="12.5" x14ac:dyDescent="0.25">
      <c r="D441" s="8"/>
      <c r="H441" s="16"/>
      <c r="K441" s="16"/>
      <c r="M441" s="17"/>
    </row>
    <row r="442" spans="4:13" ht="12.5" x14ac:dyDescent="0.25">
      <c r="D442" s="8"/>
      <c r="H442" s="16"/>
      <c r="K442" s="16"/>
      <c r="M442" s="17"/>
    </row>
    <row r="443" spans="4:13" ht="12.5" x14ac:dyDescent="0.25">
      <c r="D443" s="8"/>
      <c r="H443" s="16"/>
      <c r="K443" s="16"/>
      <c r="M443" s="17"/>
    </row>
    <row r="444" spans="4:13" ht="12.5" x14ac:dyDescent="0.25">
      <c r="D444" s="8"/>
      <c r="H444" s="16"/>
      <c r="K444" s="16"/>
      <c r="M444" s="17"/>
    </row>
    <row r="445" spans="4:13" ht="12.5" x14ac:dyDescent="0.25">
      <c r="D445" s="8"/>
      <c r="H445" s="16"/>
      <c r="K445" s="16"/>
      <c r="M445" s="17"/>
    </row>
    <row r="446" spans="4:13" ht="12.5" x14ac:dyDescent="0.25">
      <c r="D446" s="8"/>
      <c r="H446" s="16"/>
      <c r="K446" s="16"/>
      <c r="M446" s="17"/>
    </row>
    <row r="447" spans="4:13" ht="12.5" x14ac:dyDescent="0.25">
      <c r="D447" s="8"/>
      <c r="H447" s="16"/>
      <c r="K447" s="16"/>
      <c r="M447" s="17"/>
    </row>
    <row r="448" spans="4:13" ht="12.5" x14ac:dyDescent="0.25">
      <c r="D448" s="8"/>
      <c r="H448" s="16"/>
      <c r="K448" s="16"/>
      <c r="M448" s="17"/>
    </row>
    <row r="449" spans="4:13" ht="12.5" x14ac:dyDescent="0.25">
      <c r="D449" s="8"/>
      <c r="H449" s="16"/>
      <c r="K449" s="16"/>
      <c r="M449" s="17"/>
    </row>
    <row r="450" spans="4:13" ht="12.5" x14ac:dyDescent="0.25">
      <c r="D450" s="8"/>
      <c r="H450" s="16"/>
      <c r="K450" s="16"/>
      <c r="M450" s="17"/>
    </row>
    <row r="451" spans="4:13" ht="12.5" x14ac:dyDescent="0.25">
      <c r="D451" s="8"/>
      <c r="H451" s="16"/>
      <c r="K451" s="16"/>
      <c r="M451" s="17"/>
    </row>
    <row r="452" spans="4:13" ht="12.5" x14ac:dyDescent="0.25">
      <c r="D452" s="8"/>
      <c r="H452" s="16"/>
      <c r="K452" s="16"/>
      <c r="M452" s="17"/>
    </row>
    <row r="453" spans="4:13" ht="12.5" x14ac:dyDescent="0.25">
      <c r="D453" s="8"/>
      <c r="H453" s="16"/>
      <c r="K453" s="16"/>
      <c r="M453" s="17"/>
    </row>
    <row r="454" spans="4:13" ht="12.5" x14ac:dyDescent="0.25">
      <c r="D454" s="8"/>
      <c r="H454" s="16"/>
      <c r="K454" s="16"/>
      <c r="M454" s="17"/>
    </row>
    <row r="455" spans="4:13" ht="12.5" x14ac:dyDescent="0.25">
      <c r="D455" s="8"/>
      <c r="H455" s="16"/>
      <c r="K455" s="16"/>
      <c r="M455" s="17"/>
    </row>
    <row r="456" spans="4:13" ht="12.5" x14ac:dyDescent="0.25">
      <c r="D456" s="8"/>
      <c r="H456" s="16"/>
      <c r="K456" s="16"/>
      <c r="M456" s="17"/>
    </row>
    <row r="457" spans="4:13" ht="12.5" x14ac:dyDescent="0.25">
      <c r="D457" s="8"/>
      <c r="H457" s="16"/>
      <c r="K457" s="16"/>
      <c r="M457" s="17"/>
    </row>
    <row r="458" spans="4:13" ht="12.5" x14ac:dyDescent="0.25">
      <c r="D458" s="8"/>
      <c r="H458" s="16"/>
      <c r="K458" s="16"/>
      <c r="M458" s="17"/>
    </row>
    <row r="459" spans="4:13" ht="12.5" x14ac:dyDescent="0.25">
      <c r="D459" s="8"/>
      <c r="H459" s="16"/>
      <c r="K459" s="16"/>
      <c r="M459" s="17"/>
    </row>
    <row r="460" spans="4:13" ht="12.5" x14ac:dyDescent="0.25">
      <c r="D460" s="8"/>
      <c r="H460" s="16"/>
      <c r="K460" s="16"/>
      <c r="M460" s="17"/>
    </row>
    <row r="461" spans="4:13" ht="12.5" x14ac:dyDescent="0.25">
      <c r="D461" s="8"/>
      <c r="H461" s="16"/>
      <c r="K461" s="16"/>
      <c r="M461" s="17"/>
    </row>
    <row r="462" spans="4:13" ht="12.5" x14ac:dyDescent="0.25">
      <c r="D462" s="8"/>
      <c r="H462" s="16"/>
      <c r="K462" s="16"/>
      <c r="M462" s="17"/>
    </row>
    <row r="463" spans="4:13" ht="12.5" x14ac:dyDescent="0.25">
      <c r="D463" s="8"/>
      <c r="H463" s="16"/>
      <c r="K463" s="16"/>
      <c r="M463" s="17"/>
    </row>
    <row r="464" spans="4:13" ht="12.5" x14ac:dyDescent="0.25">
      <c r="D464" s="8"/>
      <c r="H464" s="16"/>
      <c r="K464" s="16"/>
      <c r="M464" s="17"/>
    </row>
    <row r="465" spans="4:13" ht="12.5" x14ac:dyDescent="0.25">
      <c r="D465" s="8"/>
      <c r="H465" s="16"/>
      <c r="K465" s="16"/>
      <c r="M465" s="17"/>
    </row>
    <row r="466" spans="4:13" ht="12.5" x14ac:dyDescent="0.25">
      <c r="D466" s="8"/>
      <c r="H466" s="16"/>
      <c r="K466" s="16"/>
      <c r="M466" s="17"/>
    </row>
    <row r="467" spans="4:13" ht="12.5" x14ac:dyDescent="0.25">
      <c r="D467" s="8"/>
      <c r="H467" s="16"/>
      <c r="K467" s="16"/>
      <c r="M467" s="17"/>
    </row>
    <row r="468" spans="4:13" ht="12.5" x14ac:dyDescent="0.25">
      <c r="D468" s="8"/>
      <c r="H468" s="16"/>
      <c r="K468" s="16"/>
      <c r="M468" s="17"/>
    </row>
    <row r="469" spans="4:13" ht="12.5" x14ac:dyDescent="0.25">
      <c r="D469" s="8"/>
      <c r="H469" s="16"/>
      <c r="K469" s="16"/>
      <c r="M469" s="17"/>
    </row>
    <row r="470" spans="4:13" ht="12.5" x14ac:dyDescent="0.25">
      <c r="D470" s="8"/>
      <c r="H470" s="16"/>
      <c r="K470" s="16"/>
      <c r="M470" s="17"/>
    </row>
    <row r="471" spans="4:13" ht="12.5" x14ac:dyDescent="0.25">
      <c r="D471" s="8"/>
      <c r="H471" s="16"/>
      <c r="K471" s="16"/>
      <c r="M471" s="17"/>
    </row>
    <row r="472" spans="4:13" ht="12.5" x14ac:dyDescent="0.25">
      <c r="D472" s="8"/>
      <c r="H472" s="16"/>
      <c r="K472" s="16"/>
      <c r="M472" s="17"/>
    </row>
    <row r="473" spans="4:13" ht="12.5" x14ac:dyDescent="0.25">
      <c r="D473" s="8"/>
      <c r="H473" s="16"/>
      <c r="K473" s="16"/>
      <c r="M473" s="17"/>
    </row>
    <row r="474" spans="4:13" ht="12.5" x14ac:dyDescent="0.25">
      <c r="D474" s="8"/>
      <c r="H474" s="16"/>
      <c r="K474" s="16"/>
      <c r="M474" s="17"/>
    </row>
    <row r="475" spans="4:13" ht="12.5" x14ac:dyDescent="0.25">
      <c r="D475" s="8"/>
      <c r="H475" s="16"/>
      <c r="K475" s="16"/>
      <c r="M475" s="17"/>
    </row>
    <row r="476" spans="4:13" ht="12.5" x14ac:dyDescent="0.25">
      <c r="D476" s="8"/>
      <c r="H476" s="16"/>
      <c r="K476" s="16"/>
      <c r="M476" s="17"/>
    </row>
    <row r="477" spans="4:13" ht="12.5" x14ac:dyDescent="0.25">
      <c r="D477" s="8"/>
      <c r="H477" s="16"/>
      <c r="K477" s="16"/>
      <c r="M477" s="17"/>
    </row>
    <row r="478" spans="4:13" ht="12.5" x14ac:dyDescent="0.25">
      <c r="D478" s="8"/>
      <c r="H478" s="16"/>
      <c r="K478" s="16"/>
      <c r="M478" s="17"/>
    </row>
    <row r="479" spans="4:13" ht="12.5" x14ac:dyDescent="0.25">
      <c r="D479" s="8"/>
      <c r="H479" s="16"/>
      <c r="K479" s="16"/>
      <c r="M479" s="17"/>
    </row>
    <row r="480" spans="4:13" ht="12.5" x14ac:dyDescent="0.25">
      <c r="D480" s="8"/>
      <c r="H480" s="16"/>
      <c r="K480" s="16"/>
      <c r="M480" s="17"/>
    </row>
    <row r="481" spans="4:13" ht="12.5" x14ac:dyDescent="0.25">
      <c r="D481" s="8"/>
      <c r="H481" s="16"/>
      <c r="K481" s="16"/>
      <c r="M481" s="17"/>
    </row>
    <row r="482" spans="4:13" ht="12.5" x14ac:dyDescent="0.25">
      <c r="D482" s="8"/>
      <c r="H482" s="16"/>
      <c r="K482" s="16"/>
      <c r="M482" s="17"/>
    </row>
    <row r="483" spans="4:13" ht="12.5" x14ac:dyDescent="0.25">
      <c r="D483" s="8"/>
      <c r="H483" s="16"/>
      <c r="K483" s="16"/>
      <c r="M483" s="17"/>
    </row>
    <row r="484" spans="4:13" ht="12.5" x14ac:dyDescent="0.25">
      <c r="D484" s="8"/>
      <c r="H484" s="16"/>
      <c r="K484" s="16"/>
      <c r="M484" s="17"/>
    </row>
    <row r="485" spans="4:13" ht="12.5" x14ac:dyDescent="0.25">
      <c r="D485" s="8"/>
      <c r="H485" s="16"/>
      <c r="K485" s="16"/>
      <c r="M485" s="17"/>
    </row>
    <row r="486" spans="4:13" ht="12.5" x14ac:dyDescent="0.25">
      <c r="D486" s="8"/>
      <c r="H486" s="16"/>
      <c r="K486" s="16"/>
      <c r="M486" s="17"/>
    </row>
    <row r="487" spans="4:13" ht="12.5" x14ac:dyDescent="0.25">
      <c r="D487" s="8"/>
      <c r="H487" s="16"/>
      <c r="K487" s="16"/>
      <c r="M487" s="17"/>
    </row>
    <row r="488" spans="4:13" ht="12.5" x14ac:dyDescent="0.25">
      <c r="D488" s="8"/>
      <c r="H488" s="16"/>
      <c r="K488" s="16"/>
      <c r="M488" s="17"/>
    </row>
    <row r="489" spans="4:13" ht="12.5" x14ac:dyDescent="0.25">
      <c r="D489" s="8"/>
      <c r="H489" s="16"/>
      <c r="K489" s="16"/>
      <c r="M489" s="17"/>
    </row>
    <row r="490" spans="4:13" ht="12.5" x14ac:dyDescent="0.25">
      <c r="D490" s="8"/>
      <c r="H490" s="16"/>
      <c r="K490" s="16"/>
      <c r="M490" s="17"/>
    </row>
    <row r="491" spans="4:13" ht="12.5" x14ac:dyDescent="0.25">
      <c r="D491" s="8"/>
      <c r="H491" s="16"/>
      <c r="K491" s="16"/>
      <c r="M491" s="17"/>
    </row>
    <row r="492" spans="4:13" ht="12.5" x14ac:dyDescent="0.25">
      <c r="D492" s="8"/>
      <c r="H492" s="16"/>
      <c r="K492" s="16"/>
      <c r="M492" s="17"/>
    </row>
    <row r="493" spans="4:13" ht="12.5" x14ac:dyDescent="0.25">
      <c r="D493" s="8"/>
      <c r="H493" s="16"/>
      <c r="K493" s="16"/>
      <c r="M493" s="17"/>
    </row>
    <row r="494" spans="4:13" ht="12.5" x14ac:dyDescent="0.25">
      <c r="D494" s="8"/>
      <c r="H494" s="16"/>
      <c r="K494" s="16"/>
      <c r="M494" s="17"/>
    </row>
    <row r="495" spans="4:13" ht="12.5" x14ac:dyDescent="0.25">
      <c r="D495" s="8"/>
      <c r="H495" s="16"/>
      <c r="K495" s="16"/>
      <c r="M495" s="17"/>
    </row>
    <row r="496" spans="4:13" ht="12.5" x14ac:dyDescent="0.25">
      <c r="D496" s="8"/>
      <c r="H496" s="16"/>
      <c r="K496" s="16"/>
      <c r="M496" s="17"/>
    </row>
    <row r="497" spans="4:13" ht="12.5" x14ac:dyDescent="0.25">
      <c r="D497" s="8"/>
      <c r="H497" s="16"/>
      <c r="K497" s="16"/>
      <c r="M497" s="17"/>
    </row>
    <row r="498" spans="4:13" ht="12.5" x14ac:dyDescent="0.25">
      <c r="D498" s="8"/>
      <c r="H498" s="16"/>
      <c r="K498" s="16"/>
      <c r="M498" s="17"/>
    </row>
    <row r="499" spans="4:13" ht="12.5" x14ac:dyDescent="0.25">
      <c r="D499" s="8"/>
      <c r="H499" s="16"/>
      <c r="K499" s="16"/>
      <c r="M499" s="17"/>
    </row>
    <row r="500" spans="4:13" ht="12.5" x14ac:dyDescent="0.25">
      <c r="D500" s="8"/>
      <c r="H500" s="16"/>
      <c r="K500" s="16"/>
      <c r="M500" s="17"/>
    </row>
    <row r="501" spans="4:13" ht="12.5" x14ac:dyDescent="0.25">
      <c r="D501" s="8"/>
      <c r="H501" s="16"/>
      <c r="K501" s="16"/>
      <c r="M501" s="17"/>
    </row>
    <row r="502" spans="4:13" ht="12.5" x14ac:dyDescent="0.25">
      <c r="D502" s="8"/>
      <c r="H502" s="16"/>
      <c r="K502" s="16"/>
      <c r="M502" s="17"/>
    </row>
    <row r="503" spans="4:13" ht="12.5" x14ac:dyDescent="0.25">
      <c r="D503" s="8"/>
      <c r="H503" s="16"/>
      <c r="K503" s="16"/>
      <c r="M503" s="17"/>
    </row>
    <row r="504" spans="4:13" ht="12.5" x14ac:dyDescent="0.25">
      <c r="D504" s="8"/>
      <c r="H504" s="16"/>
      <c r="K504" s="16"/>
      <c r="M504" s="17"/>
    </row>
    <row r="505" spans="4:13" ht="12.5" x14ac:dyDescent="0.25">
      <c r="D505" s="8"/>
      <c r="H505" s="16"/>
      <c r="K505" s="16"/>
      <c r="M505" s="17"/>
    </row>
    <row r="506" spans="4:13" ht="12.5" x14ac:dyDescent="0.25">
      <c r="D506" s="8"/>
      <c r="H506" s="16"/>
      <c r="K506" s="16"/>
      <c r="M506" s="17"/>
    </row>
    <row r="507" spans="4:13" ht="12.5" x14ac:dyDescent="0.25">
      <c r="D507" s="8"/>
      <c r="H507" s="16"/>
      <c r="K507" s="16"/>
      <c r="M507" s="17"/>
    </row>
    <row r="508" spans="4:13" ht="12.5" x14ac:dyDescent="0.25">
      <c r="D508" s="8"/>
      <c r="H508" s="16"/>
      <c r="K508" s="16"/>
      <c r="M508" s="17"/>
    </row>
    <row r="509" spans="4:13" ht="12.5" x14ac:dyDescent="0.25">
      <c r="D509" s="8"/>
      <c r="H509" s="16"/>
      <c r="K509" s="16"/>
      <c r="M509" s="17"/>
    </row>
    <row r="510" spans="4:13" ht="12.5" x14ac:dyDescent="0.25">
      <c r="D510" s="8"/>
      <c r="H510" s="16"/>
      <c r="K510" s="16"/>
      <c r="M510" s="17"/>
    </row>
    <row r="511" spans="4:13" ht="12.5" x14ac:dyDescent="0.25">
      <c r="D511" s="8"/>
      <c r="H511" s="16"/>
      <c r="K511" s="16"/>
      <c r="M511" s="17"/>
    </row>
    <row r="512" spans="4:13" ht="12.5" x14ac:dyDescent="0.25">
      <c r="D512" s="8"/>
      <c r="H512" s="16"/>
      <c r="K512" s="16"/>
      <c r="M512" s="17"/>
    </row>
    <row r="513" spans="4:13" ht="12.5" x14ac:dyDescent="0.25">
      <c r="D513" s="8"/>
      <c r="H513" s="16"/>
      <c r="K513" s="16"/>
      <c r="M513" s="17"/>
    </row>
    <row r="514" spans="4:13" ht="12.5" x14ac:dyDescent="0.25">
      <c r="D514" s="8"/>
      <c r="H514" s="16"/>
      <c r="K514" s="16"/>
      <c r="M514" s="17"/>
    </row>
    <row r="515" spans="4:13" ht="12.5" x14ac:dyDescent="0.25">
      <c r="D515" s="8"/>
      <c r="H515" s="16"/>
      <c r="K515" s="16"/>
      <c r="M515" s="17"/>
    </row>
    <row r="516" spans="4:13" ht="12.5" x14ac:dyDescent="0.25">
      <c r="D516" s="8"/>
      <c r="H516" s="16"/>
      <c r="K516" s="16"/>
      <c r="M516" s="17"/>
    </row>
    <row r="517" spans="4:13" ht="12.5" x14ac:dyDescent="0.25">
      <c r="D517" s="8"/>
      <c r="H517" s="16"/>
      <c r="K517" s="16"/>
      <c r="M517" s="17"/>
    </row>
    <row r="518" spans="4:13" ht="12.5" x14ac:dyDescent="0.25">
      <c r="D518" s="8"/>
      <c r="H518" s="16"/>
      <c r="K518" s="16"/>
      <c r="M518" s="17"/>
    </row>
    <row r="519" spans="4:13" ht="12.5" x14ac:dyDescent="0.25">
      <c r="D519" s="8"/>
      <c r="H519" s="16"/>
      <c r="K519" s="16"/>
      <c r="M519" s="17"/>
    </row>
    <row r="520" spans="4:13" ht="12.5" x14ac:dyDescent="0.25">
      <c r="D520" s="8"/>
      <c r="H520" s="16"/>
      <c r="K520" s="16"/>
      <c r="M520" s="17"/>
    </row>
    <row r="521" spans="4:13" ht="12.5" x14ac:dyDescent="0.25">
      <c r="D521" s="8"/>
      <c r="H521" s="16"/>
      <c r="K521" s="16"/>
      <c r="M521" s="17"/>
    </row>
    <row r="522" spans="4:13" ht="12.5" x14ac:dyDescent="0.25">
      <c r="D522" s="8"/>
      <c r="H522" s="16"/>
      <c r="K522" s="16"/>
      <c r="M522" s="17"/>
    </row>
    <row r="523" spans="4:13" ht="12.5" x14ac:dyDescent="0.25">
      <c r="D523" s="8"/>
      <c r="H523" s="16"/>
      <c r="K523" s="16"/>
      <c r="M523" s="17"/>
    </row>
    <row r="524" spans="4:13" ht="12.5" x14ac:dyDescent="0.25">
      <c r="D524" s="8"/>
      <c r="H524" s="16"/>
      <c r="K524" s="16"/>
      <c r="M524" s="17"/>
    </row>
    <row r="525" spans="4:13" ht="12.5" x14ac:dyDescent="0.25">
      <c r="D525" s="8"/>
      <c r="H525" s="16"/>
      <c r="K525" s="16"/>
      <c r="M525" s="17"/>
    </row>
    <row r="526" spans="4:13" ht="12.5" x14ac:dyDescent="0.25">
      <c r="D526" s="8"/>
      <c r="H526" s="16"/>
      <c r="K526" s="16"/>
      <c r="M526" s="17"/>
    </row>
    <row r="527" spans="4:13" ht="12.5" x14ac:dyDescent="0.25">
      <c r="D527" s="8"/>
      <c r="H527" s="16"/>
      <c r="K527" s="16"/>
      <c r="M527" s="17"/>
    </row>
    <row r="528" spans="4:13" ht="12.5" x14ac:dyDescent="0.25">
      <c r="D528" s="8"/>
      <c r="H528" s="16"/>
      <c r="K528" s="16"/>
      <c r="M528" s="17"/>
    </row>
    <row r="529" spans="4:13" ht="12.5" x14ac:dyDescent="0.25">
      <c r="D529" s="8"/>
      <c r="H529" s="16"/>
      <c r="K529" s="16"/>
      <c r="M529" s="17"/>
    </row>
    <row r="530" spans="4:13" ht="12.5" x14ac:dyDescent="0.25">
      <c r="D530" s="8"/>
      <c r="H530" s="16"/>
      <c r="K530" s="16"/>
      <c r="M530" s="17"/>
    </row>
    <row r="531" spans="4:13" ht="12.5" x14ac:dyDescent="0.25">
      <c r="D531" s="8"/>
      <c r="H531" s="16"/>
      <c r="K531" s="16"/>
      <c r="M531" s="17"/>
    </row>
    <row r="532" spans="4:13" ht="12.5" x14ac:dyDescent="0.25">
      <c r="D532" s="8"/>
      <c r="H532" s="16"/>
      <c r="K532" s="16"/>
      <c r="M532" s="17"/>
    </row>
    <row r="533" spans="4:13" ht="12.5" x14ac:dyDescent="0.25">
      <c r="D533" s="8"/>
      <c r="H533" s="16"/>
      <c r="K533" s="16"/>
      <c r="M533" s="17"/>
    </row>
    <row r="534" spans="4:13" ht="12.5" x14ac:dyDescent="0.25">
      <c r="D534" s="8"/>
      <c r="H534" s="16"/>
      <c r="K534" s="16"/>
      <c r="M534" s="17"/>
    </row>
    <row r="535" spans="4:13" ht="12.5" x14ac:dyDescent="0.25">
      <c r="D535" s="8"/>
      <c r="H535" s="16"/>
      <c r="K535" s="16"/>
      <c r="M535" s="17"/>
    </row>
    <row r="536" spans="4:13" ht="12.5" x14ac:dyDescent="0.25">
      <c r="D536" s="8"/>
      <c r="H536" s="16"/>
      <c r="K536" s="16"/>
      <c r="M536" s="17"/>
    </row>
    <row r="537" spans="4:13" ht="12.5" x14ac:dyDescent="0.25">
      <c r="D537" s="8"/>
      <c r="H537" s="16"/>
      <c r="K537" s="16"/>
      <c r="M537" s="17"/>
    </row>
    <row r="538" spans="4:13" ht="12.5" x14ac:dyDescent="0.25">
      <c r="D538" s="8"/>
      <c r="H538" s="16"/>
      <c r="K538" s="16"/>
      <c r="M538" s="17"/>
    </row>
    <row r="539" spans="4:13" ht="12.5" x14ac:dyDescent="0.25">
      <c r="D539" s="8"/>
      <c r="H539" s="16"/>
      <c r="K539" s="16"/>
      <c r="M539" s="17"/>
    </row>
    <row r="540" spans="4:13" ht="12.5" x14ac:dyDescent="0.25">
      <c r="D540" s="8"/>
      <c r="H540" s="16"/>
      <c r="K540" s="16"/>
      <c r="M540" s="17"/>
    </row>
    <row r="541" spans="4:13" ht="12.5" x14ac:dyDescent="0.25">
      <c r="D541" s="8"/>
      <c r="H541" s="16"/>
      <c r="K541" s="16"/>
      <c r="M541" s="17"/>
    </row>
    <row r="542" spans="4:13" ht="12.5" x14ac:dyDescent="0.25">
      <c r="D542" s="8"/>
      <c r="H542" s="16"/>
      <c r="K542" s="16"/>
      <c r="M542" s="17"/>
    </row>
    <row r="543" spans="4:13" ht="12.5" x14ac:dyDescent="0.25">
      <c r="D543" s="8"/>
      <c r="H543" s="16"/>
      <c r="K543" s="16"/>
      <c r="M543" s="17"/>
    </row>
    <row r="544" spans="4:13" ht="12.5" x14ac:dyDescent="0.25">
      <c r="D544" s="8"/>
      <c r="H544" s="16"/>
      <c r="K544" s="16"/>
      <c r="M544" s="17"/>
    </row>
    <row r="545" spans="4:13" ht="12.5" x14ac:dyDescent="0.25">
      <c r="D545" s="8"/>
      <c r="H545" s="16"/>
      <c r="K545" s="16"/>
      <c r="M545" s="17"/>
    </row>
    <row r="546" spans="4:13" ht="12.5" x14ac:dyDescent="0.25">
      <c r="D546" s="8"/>
      <c r="H546" s="16"/>
      <c r="K546" s="16"/>
      <c r="M546" s="17"/>
    </row>
    <row r="547" spans="4:13" ht="12.5" x14ac:dyDescent="0.25">
      <c r="D547" s="8"/>
      <c r="H547" s="16"/>
      <c r="K547" s="16"/>
      <c r="M547" s="17"/>
    </row>
    <row r="548" spans="4:13" ht="12.5" x14ac:dyDescent="0.25">
      <c r="D548" s="8"/>
      <c r="H548" s="16"/>
      <c r="K548" s="16"/>
      <c r="M548" s="17"/>
    </row>
    <row r="549" spans="4:13" ht="12.5" x14ac:dyDescent="0.25">
      <c r="D549" s="8"/>
      <c r="H549" s="16"/>
      <c r="K549" s="16"/>
      <c r="M549" s="17"/>
    </row>
    <row r="550" spans="4:13" ht="12.5" x14ac:dyDescent="0.25">
      <c r="D550" s="8"/>
      <c r="H550" s="16"/>
      <c r="K550" s="16"/>
      <c r="M550" s="17"/>
    </row>
    <row r="551" spans="4:13" ht="12.5" x14ac:dyDescent="0.25">
      <c r="D551" s="8"/>
      <c r="H551" s="16"/>
      <c r="K551" s="16"/>
      <c r="M551" s="17"/>
    </row>
    <row r="552" spans="4:13" ht="12.5" x14ac:dyDescent="0.25">
      <c r="D552" s="8"/>
      <c r="H552" s="16"/>
      <c r="K552" s="16"/>
      <c r="M552" s="17"/>
    </row>
    <row r="553" spans="4:13" ht="12.5" x14ac:dyDescent="0.25">
      <c r="D553" s="8"/>
      <c r="H553" s="16"/>
      <c r="K553" s="16"/>
      <c r="M553" s="17"/>
    </row>
    <row r="554" spans="4:13" ht="12.5" x14ac:dyDescent="0.25">
      <c r="D554" s="8"/>
      <c r="H554" s="16"/>
      <c r="K554" s="16"/>
      <c r="M554" s="17"/>
    </row>
    <row r="555" spans="4:13" ht="12.5" x14ac:dyDescent="0.25">
      <c r="D555" s="8"/>
      <c r="H555" s="16"/>
      <c r="K555" s="16"/>
      <c r="M555" s="17"/>
    </row>
    <row r="556" spans="4:13" ht="12.5" x14ac:dyDescent="0.25">
      <c r="D556" s="8"/>
      <c r="H556" s="16"/>
      <c r="K556" s="16"/>
      <c r="M556" s="17"/>
    </row>
    <row r="557" spans="4:13" ht="12.5" x14ac:dyDescent="0.25">
      <c r="D557" s="8"/>
      <c r="H557" s="16"/>
      <c r="K557" s="16"/>
      <c r="M557" s="17"/>
    </row>
    <row r="558" spans="4:13" ht="12.5" x14ac:dyDescent="0.25">
      <c r="D558" s="8"/>
      <c r="H558" s="16"/>
      <c r="K558" s="16"/>
      <c r="M558" s="17"/>
    </row>
    <row r="559" spans="4:13" ht="12.5" x14ac:dyDescent="0.25">
      <c r="D559" s="8"/>
      <c r="H559" s="16"/>
      <c r="K559" s="16"/>
      <c r="M559" s="17"/>
    </row>
    <row r="560" spans="4:13" ht="12.5" x14ac:dyDescent="0.25">
      <c r="D560" s="8"/>
      <c r="H560" s="16"/>
      <c r="K560" s="16"/>
      <c r="M560" s="17"/>
    </row>
    <row r="561" spans="4:13" ht="12.5" x14ac:dyDescent="0.25">
      <c r="D561" s="8"/>
      <c r="H561" s="16"/>
      <c r="K561" s="16"/>
      <c r="M561" s="17"/>
    </row>
    <row r="562" spans="4:13" ht="12.5" x14ac:dyDescent="0.25">
      <c r="D562" s="8"/>
      <c r="H562" s="16"/>
      <c r="K562" s="16"/>
      <c r="M562" s="17"/>
    </row>
    <row r="563" spans="4:13" ht="12.5" x14ac:dyDescent="0.25">
      <c r="D563" s="8"/>
      <c r="H563" s="16"/>
      <c r="K563" s="16"/>
      <c r="M563" s="17"/>
    </row>
    <row r="564" spans="4:13" ht="12.5" x14ac:dyDescent="0.25">
      <c r="D564" s="8"/>
      <c r="H564" s="16"/>
      <c r="K564" s="16"/>
      <c r="M564" s="17"/>
    </row>
    <row r="565" spans="4:13" ht="12.5" x14ac:dyDescent="0.25">
      <c r="D565" s="8"/>
      <c r="H565" s="16"/>
      <c r="K565" s="16"/>
      <c r="M565" s="17"/>
    </row>
    <row r="566" spans="4:13" ht="12.5" x14ac:dyDescent="0.25">
      <c r="D566" s="8"/>
      <c r="H566" s="16"/>
      <c r="K566" s="16"/>
      <c r="M566" s="17"/>
    </row>
    <row r="567" spans="4:13" ht="12.5" x14ac:dyDescent="0.25">
      <c r="D567" s="8"/>
      <c r="H567" s="16"/>
      <c r="K567" s="16"/>
      <c r="M567" s="17"/>
    </row>
    <row r="568" spans="4:13" ht="12.5" x14ac:dyDescent="0.25">
      <c r="D568" s="8"/>
      <c r="H568" s="16"/>
      <c r="K568" s="16"/>
      <c r="M568" s="17"/>
    </row>
    <row r="569" spans="4:13" ht="12.5" x14ac:dyDescent="0.25">
      <c r="D569" s="8"/>
      <c r="H569" s="16"/>
      <c r="K569" s="16"/>
      <c r="M569" s="17"/>
    </row>
    <row r="570" spans="4:13" ht="12.5" x14ac:dyDescent="0.25">
      <c r="D570" s="8"/>
      <c r="H570" s="16"/>
      <c r="K570" s="16"/>
      <c r="M570" s="17"/>
    </row>
    <row r="571" spans="4:13" ht="12.5" x14ac:dyDescent="0.25">
      <c r="D571" s="8"/>
      <c r="H571" s="16"/>
      <c r="K571" s="16"/>
      <c r="M571" s="17"/>
    </row>
    <row r="572" spans="4:13" ht="12.5" x14ac:dyDescent="0.25">
      <c r="D572" s="8"/>
      <c r="H572" s="16"/>
      <c r="K572" s="16"/>
      <c r="M572" s="17"/>
    </row>
    <row r="573" spans="4:13" ht="12.5" x14ac:dyDescent="0.25">
      <c r="D573" s="8"/>
      <c r="H573" s="16"/>
      <c r="K573" s="16"/>
      <c r="M573" s="17"/>
    </row>
    <row r="574" spans="4:13" ht="12.5" x14ac:dyDescent="0.25">
      <c r="D574" s="8"/>
      <c r="H574" s="16"/>
      <c r="K574" s="16"/>
      <c r="M574" s="17"/>
    </row>
    <row r="575" spans="4:13" ht="12.5" x14ac:dyDescent="0.25">
      <c r="D575" s="8"/>
      <c r="H575" s="16"/>
      <c r="K575" s="16"/>
      <c r="M575" s="17"/>
    </row>
    <row r="576" spans="4:13" ht="12.5" x14ac:dyDescent="0.25">
      <c r="D576" s="8"/>
      <c r="H576" s="16"/>
      <c r="K576" s="16"/>
      <c r="M576" s="17"/>
    </row>
    <row r="577" spans="4:13" ht="12.5" x14ac:dyDescent="0.25">
      <c r="D577" s="8"/>
      <c r="H577" s="16"/>
      <c r="K577" s="16"/>
      <c r="M577" s="17"/>
    </row>
    <row r="578" spans="4:13" ht="12.5" x14ac:dyDescent="0.25">
      <c r="D578" s="8"/>
      <c r="H578" s="16"/>
      <c r="K578" s="16"/>
      <c r="M578" s="17"/>
    </row>
    <row r="579" spans="4:13" ht="12.5" x14ac:dyDescent="0.25">
      <c r="D579" s="8"/>
      <c r="H579" s="16"/>
      <c r="K579" s="16"/>
      <c r="M579" s="17"/>
    </row>
    <row r="580" spans="4:13" ht="12.5" x14ac:dyDescent="0.25">
      <c r="D580" s="8"/>
      <c r="H580" s="16"/>
      <c r="K580" s="16"/>
      <c r="M580" s="17"/>
    </row>
    <row r="581" spans="4:13" ht="12.5" x14ac:dyDescent="0.25">
      <c r="D581" s="8"/>
      <c r="H581" s="16"/>
      <c r="K581" s="16"/>
      <c r="M581" s="17"/>
    </row>
    <row r="582" spans="4:13" ht="12.5" x14ac:dyDescent="0.25">
      <c r="D582" s="8"/>
      <c r="H582" s="16"/>
      <c r="K582" s="16"/>
      <c r="M582" s="17"/>
    </row>
    <row r="583" spans="4:13" ht="12.5" x14ac:dyDescent="0.25">
      <c r="D583" s="8"/>
      <c r="H583" s="16"/>
      <c r="K583" s="16"/>
      <c r="M583" s="17"/>
    </row>
    <row r="584" spans="4:13" ht="12.5" x14ac:dyDescent="0.25">
      <c r="D584" s="8"/>
      <c r="H584" s="16"/>
      <c r="K584" s="16"/>
      <c r="M584" s="17"/>
    </row>
    <row r="585" spans="4:13" ht="12.5" x14ac:dyDescent="0.25">
      <c r="D585" s="8"/>
      <c r="H585" s="16"/>
      <c r="K585" s="16"/>
      <c r="M585" s="17"/>
    </row>
    <row r="586" spans="4:13" ht="12.5" x14ac:dyDescent="0.25">
      <c r="D586" s="8"/>
      <c r="H586" s="16"/>
      <c r="K586" s="16"/>
      <c r="M586" s="17"/>
    </row>
    <row r="587" spans="4:13" ht="12.5" x14ac:dyDescent="0.25">
      <c r="D587" s="8"/>
      <c r="H587" s="16"/>
      <c r="K587" s="16"/>
      <c r="M587" s="17"/>
    </row>
    <row r="588" spans="4:13" ht="12.5" x14ac:dyDescent="0.25">
      <c r="D588" s="8"/>
      <c r="H588" s="16"/>
      <c r="K588" s="16"/>
      <c r="M588" s="17"/>
    </row>
    <row r="589" spans="4:13" ht="12.5" x14ac:dyDescent="0.25">
      <c r="D589" s="8"/>
      <c r="H589" s="16"/>
      <c r="K589" s="16"/>
      <c r="M589" s="17"/>
    </row>
    <row r="590" spans="4:13" ht="12.5" x14ac:dyDescent="0.25">
      <c r="D590" s="8"/>
      <c r="H590" s="16"/>
      <c r="K590" s="16"/>
      <c r="M590" s="17"/>
    </row>
    <row r="591" spans="4:13" ht="12.5" x14ac:dyDescent="0.25">
      <c r="D591" s="8"/>
      <c r="H591" s="16"/>
      <c r="K591" s="16"/>
      <c r="M591" s="17"/>
    </row>
    <row r="592" spans="4:13" ht="12.5" x14ac:dyDescent="0.25">
      <c r="D592" s="8"/>
      <c r="H592" s="16"/>
      <c r="K592" s="16"/>
      <c r="M592" s="17"/>
    </row>
    <row r="593" spans="4:13" ht="12.5" x14ac:dyDescent="0.25">
      <c r="D593" s="8"/>
      <c r="H593" s="16"/>
      <c r="K593" s="16"/>
      <c r="M593" s="17"/>
    </row>
    <row r="594" spans="4:13" ht="12.5" x14ac:dyDescent="0.25">
      <c r="D594" s="8"/>
      <c r="H594" s="16"/>
      <c r="K594" s="16"/>
      <c r="M594" s="17"/>
    </row>
    <row r="595" spans="4:13" ht="12.5" x14ac:dyDescent="0.25">
      <c r="D595" s="8"/>
      <c r="H595" s="16"/>
      <c r="K595" s="16"/>
      <c r="M595" s="17"/>
    </row>
    <row r="596" spans="4:13" ht="12.5" x14ac:dyDescent="0.25">
      <c r="D596" s="8"/>
      <c r="H596" s="16"/>
      <c r="K596" s="16"/>
      <c r="M596" s="17"/>
    </row>
    <row r="597" spans="4:13" ht="12.5" x14ac:dyDescent="0.25">
      <c r="D597" s="8"/>
      <c r="H597" s="16"/>
      <c r="K597" s="16"/>
      <c r="M597" s="17"/>
    </row>
    <row r="598" spans="4:13" ht="12.5" x14ac:dyDescent="0.25">
      <c r="D598" s="8"/>
      <c r="H598" s="16"/>
      <c r="K598" s="16"/>
      <c r="M598" s="17"/>
    </row>
    <row r="599" spans="4:13" ht="12.5" x14ac:dyDescent="0.25">
      <c r="D599" s="8"/>
      <c r="H599" s="16"/>
      <c r="K599" s="16"/>
      <c r="M599" s="17"/>
    </row>
    <row r="600" spans="4:13" ht="12.5" x14ac:dyDescent="0.25">
      <c r="D600" s="8"/>
      <c r="H600" s="16"/>
      <c r="K600" s="16"/>
      <c r="M600" s="17"/>
    </row>
    <row r="601" spans="4:13" ht="12.5" x14ac:dyDescent="0.25">
      <c r="D601" s="8"/>
      <c r="H601" s="16"/>
      <c r="K601" s="16"/>
      <c r="M601" s="17"/>
    </row>
    <row r="602" spans="4:13" ht="12.5" x14ac:dyDescent="0.25">
      <c r="D602" s="8"/>
      <c r="H602" s="16"/>
      <c r="K602" s="16"/>
      <c r="M602" s="17"/>
    </row>
    <row r="603" spans="4:13" ht="12.5" x14ac:dyDescent="0.25">
      <c r="D603" s="8"/>
      <c r="H603" s="16"/>
      <c r="K603" s="16"/>
      <c r="M603" s="17"/>
    </row>
    <row r="604" spans="4:13" ht="12.5" x14ac:dyDescent="0.25">
      <c r="D604" s="8"/>
      <c r="H604" s="16"/>
      <c r="K604" s="16"/>
      <c r="M604" s="17"/>
    </row>
    <row r="605" spans="4:13" ht="12.5" x14ac:dyDescent="0.25">
      <c r="D605" s="8"/>
      <c r="H605" s="16"/>
      <c r="K605" s="16"/>
      <c r="M605" s="17"/>
    </row>
    <row r="606" spans="4:13" ht="12.5" x14ac:dyDescent="0.25">
      <c r="D606" s="8"/>
      <c r="H606" s="16"/>
      <c r="K606" s="16"/>
      <c r="M606" s="17"/>
    </row>
    <row r="607" spans="4:13" ht="12.5" x14ac:dyDescent="0.25">
      <c r="D607" s="8"/>
      <c r="H607" s="16"/>
      <c r="K607" s="16"/>
      <c r="M607" s="17"/>
    </row>
    <row r="608" spans="4:13" ht="12.5" x14ac:dyDescent="0.25">
      <c r="D608" s="8"/>
      <c r="H608" s="16"/>
      <c r="K608" s="16"/>
      <c r="M608" s="17"/>
    </row>
    <row r="609" spans="4:13" ht="12.5" x14ac:dyDescent="0.25">
      <c r="D609" s="8"/>
      <c r="H609" s="16"/>
      <c r="K609" s="16"/>
      <c r="M609" s="17"/>
    </row>
    <row r="610" spans="4:13" ht="12.5" x14ac:dyDescent="0.25">
      <c r="D610" s="8"/>
      <c r="H610" s="16"/>
      <c r="K610" s="16"/>
      <c r="M610" s="17"/>
    </row>
    <row r="611" spans="4:13" ht="12.5" x14ac:dyDescent="0.25">
      <c r="D611" s="8"/>
      <c r="H611" s="16"/>
      <c r="K611" s="16"/>
      <c r="M611" s="17"/>
    </row>
    <row r="612" spans="4:13" ht="12.5" x14ac:dyDescent="0.25">
      <c r="D612" s="8"/>
      <c r="H612" s="16"/>
      <c r="K612" s="16"/>
      <c r="M612" s="17"/>
    </row>
    <row r="613" spans="4:13" ht="12.5" x14ac:dyDescent="0.25">
      <c r="D613" s="8"/>
      <c r="H613" s="16"/>
      <c r="K613" s="16"/>
      <c r="M613" s="17"/>
    </row>
    <row r="614" spans="4:13" ht="12.5" x14ac:dyDescent="0.25">
      <c r="D614" s="8"/>
      <c r="H614" s="16"/>
      <c r="K614" s="16"/>
      <c r="M614" s="17"/>
    </row>
    <row r="615" spans="4:13" ht="12.5" x14ac:dyDescent="0.25">
      <c r="D615" s="8"/>
      <c r="H615" s="16"/>
      <c r="K615" s="16"/>
      <c r="M615" s="17"/>
    </row>
    <row r="616" spans="4:13" ht="12.5" x14ac:dyDescent="0.25">
      <c r="D616" s="8"/>
      <c r="H616" s="16"/>
      <c r="K616" s="16"/>
      <c r="M616" s="17"/>
    </row>
    <row r="617" spans="4:13" ht="12.5" x14ac:dyDescent="0.25">
      <c r="D617" s="8"/>
      <c r="H617" s="16"/>
      <c r="K617" s="16"/>
      <c r="M617" s="17"/>
    </row>
    <row r="618" spans="4:13" ht="12.5" x14ac:dyDescent="0.25">
      <c r="D618" s="8"/>
      <c r="H618" s="16"/>
      <c r="K618" s="16"/>
      <c r="M618" s="17"/>
    </row>
    <row r="619" spans="4:13" ht="12.5" x14ac:dyDescent="0.25">
      <c r="D619" s="8"/>
      <c r="H619" s="16"/>
      <c r="K619" s="16"/>
      <c r="M619" s="17"/>
    </row>
    <row r="620" spans="4:13" ht="12.5" x14ac:dyDescent="0.25">
      <c r="D620" s="8"/>
      <c r="H620" s="16"/>
      <c r="K620" s="16"/>
      <c r="M620" s="17"/>
    </row>
    <row r="621" spans="4:13" ht="12.5" x14ac:dyDescent="0.25">
      <c r="D621" s="8"/>
      <c r="H621" s="16"/>
      <c r="K621" s="16"/>
      <c r="M621" s="17"/>
    </row>
    <row r="622" spans="4:13" ht="12.5" x14ac:dyDescent="0.25">
      <c r="D622" s="8"/>
      <c r="H622" s="16"/>
      <c r="K622" s="16"/>
      <c r="M622" s="17"/>
    </row>
    <row r="623" spans="4:13" ht="12.5" x14ac:dyDescent="0.25">
      <c r="D623" s="8"/>
      <c r="H623" s="16"/>
      <c r="K623" s="16"/>
      <c r="M623" s="17"/>
    </row>
    <row r="624" spans="4:13" ht="12.5" x14ac:dyDescent="0.25">
      <c r="D624" s="8"/>
      <c r="H624" s="16"/>
      <c r="K624" s="16"/>
      <c r="M624" s="17"/>
    </row>
    <row r="625" spans="4:13" ht="12.5" x14ac:dyDescent="0.25">
      <c r="D625" s="8"/>
      <c r="H625" s="16"/>
      <c r="K625" s="16"/>
      <c r="M625" s="17"/>
    </row>
    <row r="626" spans="4:13" ht="12.5" x14ac:dyDescent="0.25">
      <c r="D626" s="8"/>
      <c r="H626" s="16"/>
      <c r="K626" s="16"/>
      <c r="M626" s="17"/>
    </row>
    <row r="627" spans="4:13" ht="12.5" x14ac:dyDescent="0.25">
      <c r="D627" s="8"/>
      <c r="H627" s="16"/>
      <c r="K627" s="16"/>
      <c r="M627" s="17"/>
    </row>
    <row r="628" spans="4:13" ht="12.5" x14ac:dyDescent="0.25">
      <c r="D628" s="8"/>
      <c r="H628" s="16"/>
      <c r="K628" s="16"/>
      <c r="M628" s="17"/>
    </row>
    <row r="629" spans="4:13" ht="12.5" x14ac:dyDescent="0.25">
      <c r="D629" s="8"/>
      <c r="H629" s="16"/>
      <c r="K629" s="16"/>
      <c r="M629" s="17"/>
    </row>
    <row r="630" spans="4:13" ht="12.5" x14ac:dyDescent="0.25">
      <c r="D630" s="8"/>
      <c r="H630" s="16"/>
      <c r="K630" s="16"/>
      <c r="M630" s="17"/>
    </row>
    <row r="631" spans="4:13" ht="12.5" x14ac:dyDescent="0.25">
      <c r="D631" s="8"/>
      <c r="H631" s="16"/>
      <c r="K631" s="16"/>
      <c r="M631" s="17"/>
    </row>
    <row r="632" spans="4:13" ht="12.5" x14ac:dyDescent="0.25">
      <c r="D632" s="8"/>
      <c r="H632" s="16"/>
      <c r="K632" s="16"/>
      <c r="M632" s="17"/>
    </row>
    <row r="633" spans="4:13" ht="12.5" x14ac:dyDescent="0.25">
      <c r="D633" s="8"/>
      <c r="H633" s="16"/>
      <c r="K633" s="16"/>
      <c r="M633" s="17"/>
    </row>
    <row r="634" spans="4:13" ht="12.5" x14ac:dyDescent="0.25">
      <c r="D634" s="8"/>
      <c r="H634" s="16"/>
      <c r="K634" s="16"/>
      <c r="M634" s="17"/>
    </row>
    <row r="635" spans="4:13" ht="12.5" x14ac:dyDescent="0.25">
      <c r="D635" s="8"/>
      <c r="H635" s="16"/>
      <c r="K635" s="16"/>
      <c r="M635" s="17"/>
    </row>
    <row r="636" spans="4:13" ht="12.5" x14ac:dyDescent="0.25">
      <c r="D636" s="8"/>
      <c r="H636" s="16"/>
      <c r="K636" s="16"/>
      <c r="M636" s="17"/>
    </row>
    <row r="637" spans="4:13" ht="12.5" x14ac:dyDescent="0.25">
      <c r="D637" s="8"/>
      <c r="H637" s="16"/>
      <c r="K637" s="16"/>
      <c r="M637" s="17"/>
    </row>
    <row r="638" spans="4:13" ht="12.5" x14ac:dyDescent="0.25">
      <c r="D638" s="8"/>
      <c r="H638" s="16"/>
      <c r="K638" s="16"/>
      <c r="M638" s="17"/>
    </row>
    <row r="639" spans="4:13" ht="12.5" x14ac:dyDescent="0.25">
      <c r="D639" s="8"/>
      <c r="H639" s="16"/>
      <c r="K639" s="16"/>
      <c r="M639" s="17"/>
    </row>
    <row r="640" spans="4:13" ht="12.5" x14ac:dyDescent="0.25">
      <c r="D640" s="8"/>
      <c r="H640" s="16"/>
      <c r="K640" s="16"/>
      <c r="M640" s="17"/>
    </row>
    <row r="641" spans="4:13" ht="12.5" x14ac:dyDescent="0.25">
      <c r="D641" s="8"/>
      <c r="H641" s="16"/>
      <c r="K641" s="16"/>
      <c r="M641" s="17"/>
    </row>
    <row r="642" spans="4:13" ht="12.5" x14ac:dyDescent="0.25">
      <c r="D642" s="8"/>
      <c r="H642" s="16"/>
      <c r="K642" s="16"/>
      <c r="M642" s="17"/>
    </row>
    <row r="643" spans="4:13" ht="12.5" x14ac:dyDescent="0.25">
      <c r="D643" s="8"/>
      <c r="H643" s="16"/>
      <c r="K643" s="16"/>
      <c r="M643" s="17"/>
    </row>
    <row r="644" spans="4:13" ht="12.5" x14ac:dyDescent="0.25">
      <c r="D644" s="8"/>
      <c r="H644" s="16"/>
      <c r="K644" s="16"/>
      <c r="M644" s="17"/>
    </row>
    <row r="645" spans="4:13" ht="12.5" x14ac:dyDescent="0.25">
      <c r="D645" s="8"/>
      <c r="H645" s="16"/>
      <c r="K645" s="16"/>
      <c r="M645" s="17"/>
    </row>
    <row r="646" spans="4:13" ht="12.5" x14ac:dyDescent="0.25">
      <c r="D646" s="8"/>
      <c r="H646" s="16"/>
      <c r="K646" s="16"/>
      <c r="M646" s="17"/>
    </row>
    <row r="647" spans="4:13" ht="12.5" x14ac:dyDescent="0.25">
      <c r="D647" s="8"/>
      <c r="H647" s="16"/>
      <c r="K647" s="16"/>
      <c r="M647" s="17"/>
    </row>
    <row r="648" spans="4:13" ht="12.5" x14ac:dyDescent="0.25">
      <c r="D648" s="8"/>
      <c r="H648" s="16"/>
      <c r="K648" s="16"/>
      <c r="M648" s="17"/>
    </row>
    <row r="649" spans="4:13" ht="12.5" x14ac:dyDescent="0.25">
      <c r="D649" s="8"/>
      <c r="H649" s="16"/>
      <c r="K649" s="16"/>
      <c r="M649" s="17"/>
    </row>
    <row r="650" spans="4:13" ht="12.5" x14ac:dyDescent="0.25">
      <c r="D650" s="8"/>
      <c r="H650" s="16"/>
      <c r="K650" s="16"/>
      <c r="M650" s="17"/>
    </row>
    <row r="651" spans="4:13" ht="12.5" x14ac:dyDescent="0.25">
      <c r="D651" s="8"/>
      <c r="H651" s="16"/>
      <c r="K651" s="16"/>
      <c r="M651" s="17"/>
    </row>
    <row r="652" spans="4:13" ht="12.5" x14ac:dyDescent="0.25">
      <c r="D652" s="8"/>
      <c r="H652" s="16"/>
      <c r="K652" s="16"/>
      <c r="M652" s="17"/>
    </row>
    <row r="653" spans="4:13" ht="12.5" x14ac:dyDescent="0.25">
      <c r="D653" s="8"/>
      <c r="H653" s="16"/>
      <c r="K653" s="16"/>
      <c r="M653" s="17"/>
    </row>
    <row r="654" spans="4:13" ht="12.5" x14ac:dyDescent="0.25">
      <c r="D654" s="8"/>
      <c r="H654" s="16"/>
      <c r="K654" s="16"/>
      <c r="M654" s="17"/>
    </row>
    <row r="655" spans="4:13" ht="12.5" x14ac:dyDescent="0.25">
      <c r="D655" s="8"/>
      <c r="H655" s="16"/>
      <c r="K655" s="16"/>
      <c r="M655" s="17"/>
    </row>
    <row r="656" spans="4:13" ht="12.5" x14ac:dyDescent="0.25">
      <c r="D656" s="8"/>
      <c r="H656" s="16"/>
      <c r="K656" s="16"/>
      <c r="M656" s="17"/>
    </row>
    <row r="657" spans="4:13" ht="12.5" x14ac:dyDescent="0.25">
      <c r="D657" s="8"/>
      <c r="H657" s="16"/>
      <c r="K657" s="16"/>
      <c r="M657" s="17"/>
    </row>
    <row r="658" spans="4:13" ht="12.5" x14ac:dyDescent="0.25">
      <c r="D658" s="8"/>
      <c r="H658" s="16"/>
      <c r="K658" s="16"/>
      <c r="M658" s="17"/>
    </row>
    <row r="659" spans="4:13" ht="12.5" x14ac:dyDescent="0.25">
      <c r="D659" s="8"/>
      <c r="H659" s="16"/>
      <c r="K659" s="16"/>
      <c r="M659" s="17"/>
    </row>
    <row r="660" spans="4:13" ht="12.5" x14ac:dyDescent="0.25">
      <c r="D660" s="8"/>
      <c r="H660" s="16"/>
      <c r="K660" s="16"/>
      <c r="M660" s="17"/>
    </row>
    <row r="661" spans="4:13" ht="12.5" x14ac:dyDescent="0.25">
      <c r="D661" s="8"/>
      <c r="H661" s="16"/>
      <c r="K661" s="16"/>
      <c r="M661" s="17"/>
    </row>
    <row r="662" spans="4:13" ht="12.5" x14ac:dyDescent="0.25">
      <c r="D662" s="8"/>
      <c r="H662" s="16"/>
      <c r="K662" s="16"/>
      <c r="M662" s="17"/>
    </row>
    <row r="663" spans="4:13" ht="12.5" x14ac:dyDescent="0.25">
      <c r="D663" s="8"/>
      <c r="H663" s="16"/>
      <c r="K663" s="16"/>
      <c r="M663" s="17"/>
    </row>
    <row r="664" spans="4:13" ht="12.5" x14ac:dyDescent="0.25">
      <c r="D664" s="8"/>
      <c r="H664" s="16"/>
      <c r="K664" s="16"/>
      <c r="M664" s="17"/>
    </row>
    <row r="665" spans="4:13" ht="12.5" x14ac:dyDescent="0.25">
      <c r="D665" s="8"/>
      <c r="H665" s="16"/>
      <c r="K665" s="16"/>
      <c r="M665" s="17"/>
    </row>
    <row r="666" spans="4:13" ht="12.5" x14ac:dyDescent="0.25">
      <c r="D666" s="8"/>
      <c r="H666" s="16"/>
      <c r="K666" s="16"/>
      <c r="M666" s="17"/>
    </row>
    <row r="667" spans="4:13" ht="12.5" x14ac:dyDescent="0.25">
      <c r="D667" s="8"/>
      <c r="H667" s="16"/>
      <c r="K667" s="16"/>
      <c r="M667" s="17"/>
    </row>
    <row r="668" spans="4:13" ht="12.5" x14ac:dyDescent="0.25">
      <c r="D668" s="8"/>
      <c r="H668" s="16"/>
      <c r="K668" s="16"/>
      <c r="M668" s="17"/>
    </row>
    <row r="669" spans="4:13" ht="12.5" x14ac:dyDescent="0.25">
      <c r="D669" s="8"/>
      <c r="H669" s="16"/>
      <c r="K669" s="16"/>
      <c r="M669" s="17"/>
    </row>
    <row r="670" spans="4:13" ht="12.5" x14ac:dyDescent="0.25">
      <c r="D670" s="8"/>
      <c r="H670" s="16"/>
      <c r="K670" s="16"/>
      <c r="M670" s="17"/>
    </row>
    <row r="671" spans="4:13" ht="12.5" x14ac:dyDescent="0.25">
      <c r="D671" s="8"/>
      <c r="H671" s="16"/>
      <c r="K671" s="16"/>
      <c r="M671" s="17"/>
    </row>
    <row r="672" spans="4:13" ht="12.5" x14ac:dyDescent="0.25">
      <c r="D672" s="8"/>
      <c r="H672" s="16"/>
      <c r="K672" s="16"/>
      <c r="M672" s="17"/>
    </row>
    <row r="673" spans="4:13" ht="12.5" x14ac:dyDescent="0.25">
      <c r="D673" s="8"/>
      <c r="H673" s="16"/>
      <c r="K673" s="16"/>
      <c r="M673" s="17"/>
    </row>
    <row r="674" spans="4:13" ht="12.5" x14ac:dyDescent="0.25">
      <c r="D674" s="8"/>
      <c r="H674" s="16"/>
      <c r="K674" s="16"/>
      <c r="M674" s="17"/>
    </row>
    <row r="675" spans="4:13" ht="12.5" x14ac:dyDescent="0.25">
      <c r="D675" s="8"/>
      <c r="H675" s="16"/>
      <c r="K675" s="16"/>
      <c r="M675" s="17"/>
    </row>
    <row r="676" spans="4:13" ht="12.5" x14ac:dyDescent="0.25">
      <c r="D676" s="8"/>
      <c r="H676" s="16"/>
      <c r="K676" s="16"/>
      <c r="M676" s="17"/>
    </row>
    <row r="677" spans="4:13" ht="12.5" x14ac:dyDescent="0.25">
      <c r="D677" s="8"/>
      <c r="H677" s="16"/>
      <c r="K677" s="16"/>
      <c r="M677" s="17"/>
    </row>
    <row r="678" spans="4:13" ht="12.5" x14ac:dyDescent="0.25">
      <c r="D678" s="8"/>
      <c r="H678" s="16"/>
      <c r="K678" s="16"/>
      <c r="M678" s="17"/>
    </row>
    <row r="679" spans="4:13" ht="12.5" x14ac:dyDescent="0.25">
      <c r="D679" s="8"/>
      <c r="H679" s="16"/>
      <c r="K679" s="16"/>
      <c r="M679" s="17"/>
    </row>
    <row r="680" spans="4:13" ht="12.5" x14ac:dyDescent="0.25">
      <c r="D680" s="8"/>
      <c r="H680" s="16"/>
      <c r="K680" s="16"/>
      <c r="M680" s="17"/>
    </row>
    <row r="681" spans="4:13" ht="12.5" x14ac:dyDescent="0.25">
      <c r="D681" s="8"/>
      <c r="H681" s="16"/>
      <c r="K681" s="16"/>
      <c r="M681" s="17"/>
    </row>
    <row r="682" spans="4:13" ht="12.5" x14ac:dyDescent="0.25">
      <c r="D682" s="8"/>
      <c r="H682" s="16"/>
      <c r="K682" s="16"/>
      <c r="M682" s="17"/>
    </row>
    <row r="683" spans="4:13" ht="12.5" x14ac:dyDescent="0.25">
      <c r="D683" s="8"/>
      <c r="H683" s="16"/>
      <c r="K683" s="16"/>
      <c r="M683" s="17"/>
    </row>
    <row r="684" spans="4:13" ht="12.5" x14ac:dyDescent="0.25">
      <c r="D684" s="8"/>
      <c r="H684" s="16"/>
      <c r="K684" s="16"/>
      <c r="M684" s="17"/>
    </row>
    <row r="685" spans="4:13" ht="12.5" x14ac:dyDescent="0.25">
      <c r="D685" s="8"/>
      <c r="H685" s="16"/>
      <c r="K685" s="16"/>
      <c r="M685" s="17"/>
    </row>
    <row r="686" spans="4:13" ht="12.5" x14ac:dyDescent="0.25">
      <c r="D686" s="8"/>
      <c r="H686" s="16"/>
      <c r="K686" s="16"/>
      <c r="M686" s="17"/>
    </row>
    <row r="687" spans="4:13" ht="12.5" x14ac:dyDescent="0.25">
      <c r="D687" s="8"/>
      <c r="H687" s="16"/>
      <c r="K687" s="16"/>
      <c r="M687" s="17"/>
    </row>
    <row r="688" spans="4:13" ht="12.5" x14ac:dyDescent="0.25">
      <c r="D688" s="8"/>
      <c r="H688" s="16"/>
      <c r="K688" s="16"/>
      <c r="M688" s="17"/>
    </row>
    <row r="689" spans="4:13" ht="12.5" x14ac:dyDescent="0.25">
      <c r="D689" s="8"/>
      <c r="H689" s="16"/>
      <c r="K689" s="16"/>
      <c r="M689" s="17"/>
    </row>
    <row r="690" spans="4:13" ht="12.5" x14ac:dyDescent="0.25">
      <c r="D690" s="8"/>
      <c r="H690" s="16"/>
      <c r="K690" s="16"/>
      <c r="M690" s="17"/>
    </row>
    <row r="691" spans="4:13" ht="12.5" x14ac:dyDescent="0.25">
      <c r="D691" s="8"/>
      <c r="H691" s="16"/>
      <c r="K691" s="16"/>
      <c r="M691" s="17"/>
    </row>
    <row r="692" spans="4:13" ht="12.5" x14ac:dyDescent="0.25">
      <c r="D692" s="8"/>
      <c r="H692" s="16"/>
      <c r="K692" s="16"/>
      <c r="M692" s="17"/>
    </row>
    <row r="693" spans="4:13" ht="12.5" x14ac:dyDescent="0.25">
      <c r="D693" s="8"/>
      <c r="H693" s="16"/>
      <c r="K693" s="16"/>
      <c r="M693" s="17"/>
    </row>
    <row r="694" spans="4:13" ht="12.5" x14ac:dyDescent="0.25">
      <c r="D694" s="8"/>
      <c r="H694" s="16"/>
      <c r="K694" s="16"/>
      <c r="M694" s="17"/>
    </row>
    <row r="695" spans="4:13" ht="12.5" x14ac:dyDescent="0.25">
      <c r="D695" s="8"/>
      <c r="H695" s="16"/>
      <c r="K695" s="16"/>
      <c r="M695" s="17"/>
    </row>
    <row r="696" spans="4:13" ht="12.5" x14ac:dyDescent="0.25">
      <c r="D696" s="8"/>
      <c r="H696" s="16"/>
      <c r="K696" s="16"/>
      <c r="M696" s="17"/>
    </row>
    <row r="697" spans="4:13" ht="12.5" x14ac:dyDescent="0.25">
      <c r="D697" s="8"/>
      <c r="H697" s="16"/>
      <c r="K697" s="16"/>
      <c r="M697" s="17"/>
    </row>
    <row r="698" spans="4:13" ht="12.5" x14ac:dyDescent="0.25">
      <c r="D698" s="8"/>
      <c r="H698" s="16"/>
      <c r="K698" s="16"/>
      <c r="M698" s="17"/>
    </row>
    <row r="699" spans="4:13" ht="12.5" x14ac:dyDescent="0.25">
      <c r="D699" s="8"/>
      <c r="H699" s="16"/>
      <c r="K699" s="16"/>
      <c r="M699" s="17"/>
    </row>
    <row r="700" spans="4:13" ht="12.5" x14ac:dyDescent="0.25">
      <c r="D700" s="8"/>
      <c r="H700" s="16"/>
      <c r="K700" s="16"/>
      <c r="M700" s="17"/>
    </row>
    <row r="701" spans="4:13" ht="12.5" x14ac:dyDescent="0.25">
      <c r="D701" s="8"/>
      <c r="H701" s="16"/>
      <c r="K701" s="16"/>
      <c r="M701" s="17"/>
    </row>
    <row r="702" spans="4:13" ht="12.5" x14ac:dyDescent="0.25">
      <c r="D702" s="8"/>
      <c r="H702" s="16"/>
      <c r="K702" s="16"/>
      <c r="M702" s="17"/>
    </row>
    <row r="703" spans="4:13" ht="12.5" x14ac:dyDescent="0.25">
      <c r="D703" s="8"/>
      <c r="H703" s="16"/>
      <c r="K703" s="16"/>
      <c r="M703" s="17"/>
    </row>
    <row r="704" spans="4:13" ht="12.5" x14ac:dyDescent="0.25">
      <c r="D704" s="8"/>
      <c r="H704" s="16"/>
      <c r="K704" s="16"/>
      <c r="M704" s="17"/>
    </row>
    <row r="705" spans="4:13" ht="12.5" x14ac:dyDescent="0.25">
      <c r="D705" s="8"/>
      <c r="H705" s="16"/>
      <c r="K705" s="16"/>
      <c r="M705" s="17"/>
    </row>
    <row r="706" spans="4:13" ht="12.5" x14ac:dyDescent="0.25">
      <c r="D706" s="8"/>
      <c r="H706" s="16"/>
      <c r="K706" s="16"/>
      <c r="M706" s="17"/>
    </row>
    <row r="707" spans="4:13" ht="12.5" x14ac:dyDescent="0.25">
      <c r="D707" s="8"/>
      <c r="H707" s="16"/>
      <c r="K707" s="16"/>
      <c r="M707" s="17"/>
    </row>
    <row r="708" spans="4:13" ht="12.5" x14ac:dyDescent="0.25">
      <c r="D708" s="8"/>
      <c r="H708" s="16"/>
      <c r="K708" s="16"/>
      <c r="M708" s="17"/>
    </row>
    <row r="709" spans="4:13" ht="12.5" x14ac:dyDescent="0.25">
      <c r="D709" s="8"/>
      <c r="H709" s="16"/>
      <c r="K709" s="16"/>
      <c r="M709" s="17"/>
    </row>
    <row r="710" spans="4:13" ht="12.5" x14ac:dyDescent="0.25">
      <c r="D710" s="8"/>
      <c r="H710" s="16"/>
      <c r="K710" s="16"/>
      <c r="M710" s="17"/>
    </row>
    <row r="711" spans="4:13" ht="12.5" x14ac:dyDescent="0.25">
      <c r="D711" s="8"/>
      <c r="H711" s="16"/>
      <c r="K711" s="16"/>
      <c r="M711" s="17"/>
    </row>
    <row r="712" spans="4:13" ht="12.5" x14ac:dyDescent="0.25">
      <c r="D712" s="8"/>
      <c r="H712" s="16"/>
      <c r="K712" s="16"/>
      <c r="M712" s="17"/>
    </row>
    <row r="713" spans="4:13" ht="12.5" x14ac:dyDescent="0.25">
      <c r="D713" s="8"/>
      <c r="H713" s="16"/>
      <c r="K713" s="16"/>
      <c r="M713" s="17"/>
    </row>
    <row r="714" spans="4:13" ht="12.5" x14ac:dyDescent="0.25">
      <c r="D714" s="8"/>
      <c r="H714" s="16"/>
      <c r="K714" s="16"/>
      <c r="M714" s="17"/>
    </row>
    <row r="715" spans="4:13" ht="12.5" x14ac:dyDescent="0.25">
      <c r="D715" s="8"/>
      <c r="H715" s="16"/>
      <c r="K715" s="16"/>
      <c r="M715" s="17"/>
    </row>
    <row r="716" spans="4:13" ht="12.5" x14ac:dyDescent="0.25">
      <c r="D716" s="8"/>
      <c r="H716" s="16"/>
      <c r="K716" s="16"/>
      <c r="M716" s="17"/>
    </row>
    <row r="717" spans="4:13" ht="12.5" x14ac:dyDescent="0.25">
      <c r="D717" s="8"/>
      <c r="H717" s="16"/>
      <c r="K717" s="16"/>
      <c r="M717" s="17"/>
    </row>
    <row r="718" spans="4:13" ht="12.5" x14ac:dyDescent="0.25">
      <c r="D718" s="8"/>
      <c r="H718" s="16"/>
      <c r="K718" s="16"/>
      <c r="M718" s="17"/>
    </row>
    <row r="719" spans="4:13" ht="12.5" x14ac:dyDescent="0.25">
      <c r="D719" s="8"/>
      <c r="H719" s="16"/>
      <c r="K719" s="16"/>
      <c r="M719" s="17"/>
    </row>
    <row r="720" spans="4:13" ht="12.5" x14ac:dyDescent="0.25">
      <c r="D720" s="8"/>
      <c r="H720" s="16"/>
      <c r="K720" s="16"/>
      <c r="M720" s="17"/>
    </row>
    <row r="721" spans="4:13" ht="12.5" x14ac:dyDescent="0.25">
      <c r="D721" s="8"/>
      <c r="H721" s="16"/>
      <c r="K721" s="16"/>
      <c r="M721" s="17"/>
    </row>
    <row r="722" spans="4:13" ht="12.5" x14ac:dyDescent="0.25">
      <c r="D722" s="8"/>
      <c r="H722" s="16"/>
      <c r="K722" s="16"/>
      <c r="M722" s="17"/>
    </row>
    <row r="723" spans="4:13" ht="12.5" x14ac:dyDescent="0.25">
      <c r="D723" s="8"/>
      <c r="H723" s="16"/>
      <c r="K723" s="16"/>
      <c r="M723" s="17"/>
    </row>
    <row r="724" spans="4:13" ht="12.5" x14ac:dyDescent="0.25">
      <c r="D724" s="8"/>
      <c r="H724" s="16"/>
      <c r="K724" s="16"/>
      <c r="M724" s="17"/>
    </row>
    <row r="725" spans="4:13" ht="12.5" x14ac:dyDescent="0.25">
      <c r="D725" s="8"/>
      <c r="H725" s="16"/>
      <c r="K725" s="16"/>
      <c r="M725" s="17"/>
    </row>
    <row r="726" spans="4:13" ht="12.5" x14ac:dyDescent="0.25">
      <c r="D726" s="8"/>
      <c r="H726" s="16"/>
      <c r="K726" s="16"/>
      <c r="M726" s="17"/>
    </row>
    <row r="727" spans="4:13" ht="12.5" x14ac:dyDescent="0.25">
      <c r="D727" s="8"/>
      <c r="H727" s="16"/>
      <c r="K727" s="16"/>
      <c r="M727" s="17"/>
    </row>
    <row r="728" spans="4:13" ht="12.5" x14ac:dyDescent="0.25">
      <c r="D728" s="8"/>
      <c r="H728" s="16"/>
      <c r="K728" s="16"/>
      <c r="M728" s="17"/>
    </row>
    <row r="729" spans="4:13" ht="12.5" x14ac:dyDescent="0.25">
      <c r="D729" s="8"/>
      <c r="H729" s="16"/>
      <c r="K729" s="16"/>
      <c r="M729" s="17"/>
    </row>
    <row r="730" spans="4:13" ht="12.5" x14ac:dyDescent="0.25">
      <c r="D730" s="8"/>
      <c r="H730" s="16"/>
      <c r="K730" s="16"/>
      <c r="M730" s="17"/>
    </row>
    <row r="731" spans="4:13" ht="12.5" x14ac:dyDescent="0.25">
      <c r="D731" s="8"/>
      <c r="H731" s="16"/>
      <c r="K731" s="16"/>
      <c r="M731" s="17"/>
    </row>
    <row r="732" spans="4:13" ht="12.5" x14ac:dyDescent="0.25">
      <c r="D732" s="8"/>
      <c r="H732" s="16"/>
      <c r="K732" s="16"/>
      <c r="M732" s="17"/>
    </row>
    <row r="733" spans="4:13" ht="12.5" x14ac:dyDescent="0.25">
      <c r="D733" s="8"/>
      <c r="H733" s="16"/>
      <c r="K733" s="16"/>
      <c r="M733" s="17"/>
    </row>
    <row r="734" spans="4:13" ht="12.5" x14ac:dyDescent="0.25">
      <c r="D734" s="8"/>
      <c r="H734" s="16"/>
      <c r="K734" s="16"/>
      <c r="M734" s="17"/>
    </row>
    <row r="735" spans="4:13" ht="12.5" x14ac:dyDescent="0.25">
      <c r="D735" s="8"/>
      <c r="H735" s="16"/>
      <c r="K735" s="16"/>
      <c r="M735" s="17"/>
    </row>
    <row r="736" spans="4:13" ht="12.5" x14ac:dyDescent="0.25">
      <c r="D736" s="8"/>
      <c r="H736" s="16"/>
      <c r="K736" s="16"/>
      <c r="M736" s="17"/>
    </row>
    <row r="737" spans="4:13" ht="12.5" x14ac:dyDescent="0.25">
      <c r="D737" s="8"/>
      <c r="H737" s="16"/>
      <c r="K737" s="16"/>
      <c r="M737" s="17"/>
    </row>
    <row r="738" spans="4:13" ht="12.5" x14ac:dyDescent="0.25">
      <c r="D738" s="8"/>
      <c r="H738" s="16"/>
      <c r="K738" s="16"/>
      <c r="M738" s="17"/>
    </row>
    <row r="739" spans="4:13" ht="12.5" x14ac:dyDescent="0.25">
      <c r="D739" s="8"/>
      <c r="H739" s="16"/>
      <c r="K739" s="16"/>
      <c r="M739" s="17"/>
    </row>
    <row r="740" spans="4:13" ht="12.5" x14ac:dyDescent="0.25">
      <c r="D740" s="8"/>
      <c r="H740" s="16"/>
      <c r="K740" s="16"/>
      <c r="M740" s="17"/>
    </row>
    <row r="741" spans="4:13" ht="12.5" x14ac:dyDescent="0.25">
      <c r="D741" s="8"/>
      <c r="H741" s="16"/>
      <c r="K741" s="16"/>
      <c r="M741" s="17"/>
    </row>
    <row r="742" spans="4:13" ht="12.5" x14ac:dyDescent="0.25">
      <c r="D742" s="8"/>
      <c r="H742" s="16"/>
      <c r="K742" s="16"/>
      <c r="M742" s="17"/>
    </row>
    <row r="743" spans="4:13" ht="12.5" x14ac:dyDescent="0.25">
      <c r="D743" s="8"/>
      <c r="H743" s="16"/>
      <c r="K743" s="16"/>
      <c r="M743" s="17"/>
    </row>
    <row r="744" spans="4:13" ht="12.5" x14ac:dyDescent="0.25">
      <c r="D744" s="8"/>
      <c r="H744" s="16"/>
      <c r="K744" s="16"/>
      <c r="M744" s="17"/>
    </row>
    <row r="745" spans="4:13" ht="12.5" x14ac:dyDescent="0.25">
      <c r="D745" s="8"/>
      <c r="H745" s="16"/>
      <c r="K745" s="16"/>
      <c r="M745" s="17"/>
    </row>
    <row r="746" spans="4:13" ht="12.5" x14ac:dyDescent="0.25">
      <c r="D746" s="8"/>
      <c r="H746" s="16"/>
      <c r="K746" s="16"/>
      <c r="M746" s="17"/>
    </row>
    <row r="747" spans="4:13" ht="12.5" x14ac:dyDescent="0.25">
      <c r="D747" s="8"/>
      <c r="H747" s="16"/>
      <c r="K747" s="16"/>
      <c r="M747" s="17"/>
    </row>
    <row r="748" spans="4:13" ht="12.5" x14ac:dyDescent="0.25">
      <c r="D748" s="8"/>
      <c r="H748" s="16"/>
      <c r="K748" s="16"/>
      <c r="M748" s="17"/>
    </row>
    <row r="749" spans="4:13" ht="12.5" x14ac:dyDescent="0.25">
      <c r="D749" s="8"/>
      <c r="H749" s="16"/>
      <c r="K749" s="16"/>
      <c r="M749" s="17"/>
    </row>
    <row r="750" spans="4:13" ht="12.5" x14ac:dyDescent="0.25">
      <c r="D750" s="8"/>
      <c r="H750" s="16"/>
      <c r="K750" s="16"/>
      <c r="M750" s="17"/>
    </row>
    <row r="751" spans="4:13" ht="12.5" x14ac:dyDescent="0.25">
      <c r="D751" s="8"/>
      <c r="H751" s="16"/>
      <c r="K751" s="16"/>
      <c r="M751" s="17"/>
    </row>
    <row r="752" spans="4:13" ht="12.5" x14ac:dyDescent="0.25">
      <c r="D752" s="8"/>
      <c r="H752" s="16"/>
      <c r="K752" s="16"/>
      <c r="M752" s="17"/>
    </row>
    <row r="753" spans="4:13" ht="12.5" x14ac:dyDescent="0.25">
      <c r="D753" s="8"/>
      <c r="H753" s="16"/>
      <c r="K753" s="16"/>
      <c r="M753" s="17"/>
    </row>
    <row r="754" spans="4:13" ht="12.5" x14ac:dyDescent="0.25">
      <c r="D754" s="8"/>
      <c r="H754" s="16"/>
      <c r="K754" s="16"/>
      <c r="M754" s="17"/>
    </row>
    <row r="755" spans="4:13" ht="12.5" x14ac:dyDescent="0.25">
      <c r="D755" s="8"/>
      <c r="H755" s="16"/>
      <c r="K755" s="16"/>
      <c r="M755" s="17"/>
    </row>
    <row r="756" spans="4:13" ht="12.5" x14ac:dyDescent="0.25">
      <c r="D756" s="8"/>
      <c r="H756" s="16"/>
      <c r="K756" s="16"/>
      <c r="M756" s="17"/>
    </row>
    <row r="757" spans="4:13" ht="12.5" x14ac:dyDescent="0.25">
      <c r="D757" s="8"/>
      <c r="H757" s="16"/>
      <c r="K757" s="16"/>
      <c r="M757" s="17"/>
    </row>
    <row r="758" spans="4:13" ht="12.5" x14ac:dyDescent="0.25">
      <c r="D758" s="8"/>
      <c r="H758" s="16"/>
      <c r="K758" s="16"/>
      <c r="M758" s="17"/>
    </row>
    <row r="759" spans="4:13" ht="12.5" x14ac:dyDescent="0.25">
      <c r="D759" s="8"/>
      <c r="H759" s="16"/>
      <c r="K759" s="16"/>
      <c r="M759" s="17"/>
    </row>
    <row r="760" spans="4:13" ht="12.5" x14ac:dyDescent="0.25">
      <c r="D760" s="8"/>
      <c r="H760" s="16"/>
      <c r="K760" s="16"/>
      <c r="M760" s="17"/>
    </row>
    <row r="761" spans="4:13" ht="12.5" x14ac:dyDescent="0.25">
      <c r="D761" s="8"/>
      <c r="H761" s="16"/>
      <c r="K761" s="16"/>
      <c r="M761" s="17"/>
    </row>
    <row r="762" spans="4:13" ht="12.5" x14ac:dyDescent="0.25">
      <c r="D762" s="8"/>
      <c r="H762" s="16"/>
      <c r="K762" s="16"/>
      <c r="M762" s="17"/>
    </row>
    <row r="763" spans="4:13" ht="12.5" x14ac:dyDescent="0.25">
      <c r="D763" s="8"/>
      <c r="H763" s="16"/>
      <c r="K763" s="16"/>
      <c r="M763" s="17"/>
    </row>
    <row r="764" spans="4:13" ht="12.5" x14ac:dyDescent="0.25">
      <c r="D764" s="8"/>
      <c r="H764" s="16"/>
      <c r="K764" s="16"/>
      <c r="M764" s="17"/>
    </row>
    <row r="765" spans="4:13" ht="12.5" x14ac:dyDescent="0.25">
      <c r="D765" s="8"/>
      <c r="H765" s="16"/>
      <c r="K765" s="16"/>
      <c r="M765" s="17"/>
    </row>
    <row r="766" spans="4:13" ht="12.5" x14ac:dyDescent="0.25">
      <c r="D766" s="8"/>
      <c r="H766" s="16"/>
      <c r="K766" s="16"/>
      <c r="M766" s="17"/>
    </row>
    <row r="767" spans="4:13" ht="12.5" x14ac:dyDescent="0.25">
      <c r="D767" s="8"/>
      <c r="H767" s="16"/>
      <c r="K767" s="16"/>
      <c r="M767" s="17"/>
    </row>
    <row r="768" spans="4:13" ht="12.5" x14ac:dyDescent="0.25">
      <c r="D768" s="8"/>
      <c r="H768" s="16"/>
      <c r="K768" s="16"/>
      <c r="M768" s="17"/>
    </row>
    <row r="769" spans="4:13" ht="12.5" x14ac:dyDescent="0.25">
      <c r="D769" s="8"/>
      <c r="H769" s="16"/>
      <c r="K769" s="16"/>
      <c r="M769" s="17"/>
    </row>
    <row r="770" spans="4:13" ht="12.5" x14ac:dyDescent="0.25">
      <c r="D770" s="8"/>
      <c r="H770" s="16"/>
      <c r="K770" s="16"/>
      <c r="M770" s="17"/>
    </row>
    <row r="771" spans="4:13" ht="12.5" x14ac:dyDescent="0.25">
      <c r="D771" s="8"/>
      <c r="H771" s="16"/>
      <c r="K771" s="16"/>
      <c r="M771" s="17"/>
    </row>
    <row r="772" spans="4:13" ht="12.5" x14ac:dyDescent="0.25">
      <c r="D772" s="8"/>
      <c r="H772" s="16"/>
      <c r="K772" s="16"/>
      <c r="M772" s="17"/>
    </row>
    <row r="773" spans="4:13" ht="12.5" x14ac:dyDescent="0.25">
      <c r="D773" s="8"/>
      <c r="H773" s="16"/>
      <c r="K773" s="16"/>
      <c r="M773" s="17"/>
    </row>
    <row r="774" spans="4:13" ht="12.5" x14ac:dyDescent="0.25">
      <c r="D774" s="8"/>
      <c r="H774" s="16"/>
      <c r="K774" s="16"/>
      <c r="M774" s="17"/>
    </row>
    <row r="775" spans="4:13" ht="12.5" x14ac:dyDescent="0.25">
      <c r="D775" s="8"/>
      <c r="H775" s="16"/>
      <c r="K775" s="16"/>
      <c r="M775" s="17"/>
    </row>
    <row r="776" spans="4:13" ht="12.5" x14ac:dyDescent="0.25">
      <c r="D776" s="8"/>
      <c r="H776" s="16"/>
      <c r="K776" s="16"/>
      <c r="M776" s="17"/>
    </row>
    <row r="777" spans="4:13" ht="12.5" x14ac:dyDescent="0.25">
      <c r="D777" s="8"/>
      <c r="H777" s="16"/>
      <c r="K777" s="16"/>
      <c r="M777" s="17"/>
    </row>
    <row r="778" spans="4:13" ht="12.5" x14ac:dyDescent="0.25">
      <c r="D778" s="8"/>
      <c r="H778" s="16"/>
      <c r="K778" s="16"/>
      <c r="M778" s="17"/>
    </row>
    <row r="779" spans="4:13" ht="12.5" x14ac:dyDescent="0.25">
      <c r="D779" s="8"/>
      <c r="H779" s="16"/>
      <c r="K779" s="16"/>
      <c r="M779" s="17"/>
    </row>
    <row r="780" spans="4:13" ht="12.5" x14ac:dyDescent="0.25">
      <c r="D780" s="8"/>
      <c r="H780" s="16"/>
      <c r="K780" s="16"/>
      <c r="M780" s="17"/>
    </row>
    <row r="781" spans="4:13" ht="12.5" x14ac:dyDescent="0.25">
      <c r="D781" s="8"/>
      <c r="H781" s="16"/>
      <c r="K781" s="16"/>
      <c r="M781" s="17"/>
    </row>
    <row r="782" spans="4:13" ht="12.5" x14ac:dyDescent="0.25">
      <c r="D782" s="8"/>
      <c r="H782" s="16"/>
      <c r="K782" s="16"/>
      <c r="M782" s="17"/>
    </row>
    <row r="783" spans="4:13" ht="12.5" x14ac:dyDescent="0.25">
      <c r="D783" s="8"/>
      <c r="H783" s="16"/>
      <c r="K783" s="16"/>
      <c r="M783" s="17"/>
    </row>
    <row r="784" spans="4:13" ht="12.5" x14ac:dyDescent="0.25">
      <c r="D784" s="8"/>
      <c r="H784" s="16"/>
      <c r="K784" s="16"/>
      <c r="M784" s="17"/>
    </row>
    <row r="785" spans="4:13" ht="12.5" x14ac:dyDescent="0.25">
      <c r="D785" s="8"/>
      <c r="H785" s="16"/>
      <c r="K785" s="16"/>
      <c r="M785" s="17"/>
    </row>
    <row r="786" spans="4:13" ht="12.5" x14ac:dyDescent="0.25">
      <c r="D786" s="8"/>
      <c r="H786" s="16"/>
      <c r="K786" s="16"/>
      <c r="M786" s="17"/>
    </row>
    <row r="787" spans="4:13" ht="12.5" x14ac:dyDescent="0.25">
      <c r="D787" s="8"/>
      <c r="H787" s="16"/>
      <c r="K787" s="16"/>
      <c r="M787" s="17"/>
    </row>
    <row r="788" spans="4:13" ht="12.5" x14ac:dyDescent="0.25">
      <c r="D788" s="8"/>
      <c r="H788" s="16"/>
      <c r="K788" s="16"/>
      <c r="M788" s="17"/>
    </row>
    <row r="789" spans="4:13" ht="12.5" x14ac:dyDescent="0.25">
      <c r="D789" s="8"/>
      <c r="H789" s="16"/>
      <c r="K789" s="16"/>
      <c r="M789" s="17"/>
    </row>
    <row r="790" spans="4:13" ht="12.5" x14ac:dyDescent="0.25">
      <c r="D790" s="8"/>
      <c r="H790" s="16"/>
      <c r="K790" s="16"/>
      <c r="M790" s="17"/>
    </row>
    <row r="791" spans="4:13" ht="12.5" x14ac:dyDescent="0.25">
      <c r="D791" s="8"/>
      <c r="H791" s="16"/>
      <c r="K791" s="16"/>
      <c r="M791" s="17"/>
    </row>
    <row r="792" spans="4:13" ht="12.5" x14ac:dyDescent="0.25">
      <c r="D792" s="8"/>
      <c r="H792" s="16"/>
      <c r="K792" s="16"/>
      <c r="M792" s="17"/>
    </row>
    <row r="793" spans="4:13" ht="12.5" x14ac:dyDescent="0.25">
      <c r="D793" s="8"/>
      <c r="H793" s="16"/>
      <c r="K793" s="16"/>
      <c r="M793" s="17"/>
    </row>
    <row r="794" spans="4:13" ht="12.5" x14ac:dyDescent="0.25">
      <c r="D794" s="8"/>
      <c r="H794" s="16"/>
      <c r="K794" s="16"/>
      <c r="M794" s="17"/>
    </row>
    <row r="795" spans="4:13" ht="12.5" x14ac:dyDescent="0.25">
      <c r="D795" s="8"/>
      <c r="H795" s="16"/>
      <c r="K795" s="16"/>
      <c r="M795" s="17"/>
    </row>
    <row r="796" spans="4:13" ht="12.5" x14ac:dyDescent="0.25">
      <c r="D796" s="8"/>
      <c r="H796" s="16"/>
      <c r="K796" s="16"/>
      <c r="M796" s="17"/>
    </row>
    <row r="797" spans="4:13" ht="12.5" x14ac:dyDescent="0.25">
      <c r="D797" s="8"/>
      <c r="H797" s="16"/>
      <c r="K797" s="16"/>
      <c r="M797" s="17"/>
    </row>
    <row r="798" spans="4:13" ht="12.5" x14ac:dyDescent="0.25">
      <c r="D798" s="8"/>
      <c r="H798" s="16"/>
      <c r="K798" s="16"/>
      <c r="M798" s="17"/>
    </row>
    <row r="799" spans="4:13" ht="12.5" x14ac:dyDescent="0.25">
      <c r="D799" s="8"/>
      <c r="H799" s="16"/>
      <c r="K799" s="16"/>
      <c r="M799" s="17"/>
    </row>
    <row r="800" spans="4:13" ht="12.5" x14ac:dyDescent="0.25">
      <c r="D800" s="8"/>
      <c r="H800" s="16"/>
      <c r="K800" s="16"/>
      <c r="M800" s="17"/>
    </row>
    <row r="801" spans="4:13" ht="12.5" x14ac:dyDescent="0.25">
      <c r="D801" s="8"/>
      <c r="H801" s="16"/>
      <c r="K801" s="16"/>
      <c r="M801" s="17"/>
    </row>
    <row r="802" spans="4:13" ht="12.5" x14ac:dyDescent="0.25">
      <c r="D802" s="8"/>
      <c r="H802" s="16"/>
      <c r="K802" s="16"/>
      <c r="M802" s="17"/>
    </row>
    <row r="803" spans="4:13" ht="12.5" x14ac:dyDescent="0.25">
      <c r="D803" s="8"/>
      <c r="H803" s="16"/>
      <c r="K803" s="16"/>
      <c r="M803" s="17"/>
    </row>
    <row r="804" spans="4:13" ht="12.5" x14ac:dyDescent="0.25">
      <c r="D804" s="8"/>
      <c r="H804" s="16"/>
      <c r="K804" s="16"/>
      <c r="M804" s="17"/>
    </row>
    <row r="805" spans="4:13" ht="12.5" x14ac:dyDescent="0.25">
      <c r="D805" s="8"/>
      <c r="H805" s="16"/>
      <c r="K805" s="16"/>
      <c r="M805" s="17"/>
    </row>
    <row r="806" spans="4:13" ht="12.5" x14ac:dyDescent="0.25">
      <c r="D806" s="8"/>
      <c r="H806" s="16"/>
      <c r="K806" s="16"/>
      <c r="M806" s="17"/>
    </row>
    <row r="807" spans="4:13" ht="12.5" x14ac:dyDescent="0.25">
      <c r="D807" s="8"/>
      <c r="H807" s="16"/>
      <c r="K807" s="16"/>
      <c r="M807" s="17"/>
    </row>
    <row r="808" spans="4:13" ht="12.5" x14ac:dyDescent="0.25">
      <c r="D808" s="8"/>
      <c r="H808" s="16"/>
      <c r="K808" s="16"/>
      <c r="M808" s="17"/>
    </row>
    <row r="809" spans="4:13" ht="12.5" x14ac:dyDescent="0.25">
      <c r="D809" s="8"/>
      <c r="H809" s="16"/>
      <c r="K809" s="16"/>
      <c r="M809" s="17"/>
    </row>
    <row r="810" spans="4:13" ht="12.5" x14ac:dyDescent="0.25">
      <c r="D810" s="8"/>
      <c r="H810" s="16"/>
      <c r="K810" s="16"/>
      <c r="M810" s="17"/>
    </row>
    <row r="811" spans="4:13" ht="12.5" x14ac:dyDescent="0.25">
      <c r="D811" s="8"/>
      <c r="H811" s="16"/>
      <c r="K811" s="16"/>
      <c r="M811" s="17"/>
    </row>
    <row r="812" spans="4:13" ht="12.5" x14ac:dyDescent="0.25">
      <c r="D812" s="8"/>
      <c r="H812" s="16"/>
      <c r="K812" s="16"/>
      <c r="M812" s="17"/>
    </row>
    <row r="813" spans="4:13" ht="12.5" x14ac:dyDescent="0.25">
      <c r="D813" s="8"/>
      <c r="H813" s="16"/>
      <c r="K813" s="16"/>
      <c r="M813" s="17"/>
    </row>
    <row r="814" spans="4:13" ht="12.5" x14ac:dyDescent="0.25">
      <c r="D814" s="8"/>
      <c r="H814" s="16"/>
      <c r="K814" s="16"/>
      <c r="M814" s="17"/>
    </row>
    <row r="815" spans="4:13" ht="12.5" x14ac:dyDescent="0.25">
      <c r="D815" s="8"/>
      <c r="H815" s="16"/>
      <c r="K815" s="16"/>
      <c r="M815" s="17"/>
    </row>
    <row r="816" spans="4:13" ht="12.5" x14ac:dyDescent="0.25">
      <c r="D816" s="8"/>
      <c r="H816" s="16"/>
      <c r="K816" s="16"/>
      <c r="M816" s="17"/>
    </row>
    <row r="817" spans="4:13" ht="12.5" x14ac:dyDescent="0.25">
      <c r="D817" s="8"/>
      <c r="H817" s="16"/>
      <c r="K817" s="16"/>
      <c r="M817" s="17"/>
    </row>
    <row r="818" spans="4:13" ht="12.5" x14ac:dyDescent="0.25">
      <c r="D818" s="8"/>
      <c r="H818" s="16"/>
      <c r="K818" s="16"/>
      <c r="M818" s="17"/>
    </row>
    <row r="819" spans="4:13" ht="12.5" x14ac:dyDescent="0.25">
      <c r="D819" s="8"/>
      <c r="H819" s="16"/>
      <c r="K819" s="16"/>
      <c r="M819" s="17"/>
    </row>
    <row r="820" spans="4:13" ht="12.5" x14ac:dyDescent="0.25">
      <c r="D820" s="8"/>
      <c r="H820" s="16"/>
      <c r="K820" s="16"/>
      <c r="M820" s="17"/>
    </row>
    <row r="821" spans="4:13" ht="12.5" x14ac:dyDescent="0.25">
      <c r="D821" s="8"/>
      <c r="H821" s="16"/>
      <c r="K821" s="16"/>
      <c r="M821" s="17"/>
    </row>
    <row r="822" spans="4:13" ht="12.5" x14ac:dyDescent="0.25">
      <c r="D822" s="8"/>
      <c r="H822" s="16"/>
      <c r="K822" s="16"/>
      <c r="M822" s="17"/>
    </row>
    <row r="823" spans="4:13" ht="12.5" x14ac:dyDescent="0.25">
      <c r="D823" s="8"/>
      <c r="H823" s="16"/>
      <c r="K823" s="16"/>
      <c r="M823" s="17"/>
    </row>
    <row r="824" spans="4:13" ht="12.5" x14ac:dyDescent="0.25">
      <c r="D824" s="8"/>
      <c r="H824" s="16"/>
      <c r="K824" s="16"/>
      <c r="M824" s="17"/>
    </row>
    <row r="825" spans="4:13" ht="12.5" x14ac:dyDescent="0.25">
      <c r="D825" s="8"/>
      <c r="H825" s="16"/>
      <c r="K825" s="16"/>
      <c r="M825" s="17"/>
    </row>
    <row r="826" spans="4:13" ht="12.5" x14ac:dyDescent="0.25">
      <c r="D826" s="8"/>
      <c r="H826" s="16"/>
      <c r="K826" s="16"/>
      <c r="M826" s="17"/>
    </row>
    <row r="827" spans="4:13" ht="12.5" x14ac:dyDescent="0.25">
      <c r="D827" s="8"/>
      <c r="H827" s="16"/>
      <c r="K827" s="16"/>
      <c r="M827" s="17"/>
    </row>
    <row r="828" spans="4:13" ht="12.5" x14ac:dyDescent="0.25">
      <c r="D828" s="8"/>
      <c r="H828" s="16"/>
      <c r="K828" s="16"/>
      <c r="M828" s="17"/>
    </row>
    <row r="829" spans="4:13" ht="12.5" x14ac:dyDescent="0.25">
      <c r="D829" s="8"/>
      <c r="H829" s="16"/>
      <c r="K829" s="16"/>
      <c r="M829" s="17"/>
    </row>
    <row r="830" spans="4:13" ht="12.5" x14ac:dyDescent="0.25">
      <c r="D830" s="8"/>
      <c r="H830" s="16"/>
      <c r="K830" s="16"/>
      <c r="M830" s="17"/>
    </row>
    <row r="831" spans="4:13" ht="12.5" x14ac:dyDescent="0.25">
      <c r="D831" s="8"/>
      <c r="H831" s="16"/>
      <c r="K831" s="16"/>
      <c r="M831" s="17"/>
    </row>
    <row r="832" spans="4:13" ht="12.5" x14ac:dyDescent="0.25">
      <c r="D832" s="8"/>
      <c r="H832" s="16"/>
      <c r="K832" s="16"/>
      <c r="M832" s="17"/>
    </row>
    <row r="833" spans="4:13" ht="12.5" x14ac:dyDescent="0.25">
      <c r="D833" s="8"/>
      <c r="H833" s="16"/>
      <c r="K833" s="16"/>
      <c r="M833" s="17"/>
    </row>
    <row r="834" spans="4:13" ht="12.5" x14ac:dyDescent="0.25">
      <c r="D834" s="8"/>
      <c r="H834" s="16"/>
      <c r="K834" s="16"/>
      <c r="M834" s="17"/>
    </row>
    <row r="835" spans="4:13" ht="12.5" x14ac:dyDescent="0.25">
      <c r="D835" s="8"/>
      <c r="H835" s="16"/>
      <c r="K835" s="16"/>
      <c r="M835" s="17"/>
    </row>
    <row r="836" spans="4:13" ht="12.5" x14ac:dyDescent="0.25">
      <c r="D836" s="8"/>
      <c r="H836" s="16"/>
      <c r="K836" s="16"/>
      <c r="M836" s="17"/>
    </row>
    <row r="837" spans="4:13" ht="12.5" x14ac:dyDescent="0.25">
      <c r="D837" s="8"/>
      <c r="H837" s="16"/>
      <c r="K837" s="16"/>
      <c r="M837" s="17"/>
    </row>
    <row r="838" spans="4:13" ht="12.5" x14ac:dyDescent="0.25">
      <c r="D838" s="8"/>
      <c r="H838" s="16"/>
      <c r="K838" s="16"/>
      <c r="M838" s="17"/>
    </row>
    <row r="839" spans="4:13" ht="12.5" x14ac:dyDescent="0.25">
      <c r="D839" s="8"/>
      <c r="H839" s="16"/>
      <c r="K839" s="16"/>
      <c r="M839" s="17"/>
    </row>
    <row r="840" spans="4:13" ht="12.5" x14ac:dyDescent="0.25">
      <c r="D840" s="8"/>
      <c r="H840" s="16"/>
      <c r="K840" s="16"/>
      <c r="M840" s="17"/>
    </row>
    <row r="841" spans="4:13" ht="12.5" x14ac:dyDescent="0.25">
      <c r="D841" s="8"/>
      <c r="H841" s="16"/>
      <c r="K841" s="16"/>
      <c r="M841" s="17"/>
    </row>
    <row r="842" spans="4:13" ht="12.5" x14ac:dyDescent="0.25">
      <c r="D842" s="8"/>
      <c r="H842" s="16"/>
      <c r="K842" s="16"/>
      <c r="M842" s="17"/>
    </row>
    <row r="843" spans="4:13" ht="12.5" x14ac:dyDescent="0.25">
      <c r="D843" s="8"/>
      <c r="H843" s="16"/>
      <c r="K843" s="16"/>
      <c r="M843" s="17"/>
    </row>
    <row r="844" spans="4:13" ht="12.5" x14ac:dyDescent="0.25">
      <c r="D844" s="8"/>
      <c r="H844" s="16"/>
      <c r="K844" s="16"/>
      <c r="M844" s="17"/>
    </row>
    <row r="845" spans="4:13" ht="12.5" x14ac:dyDescent="0.25">
      <c r="D845" s="8"/>
      <c r="H845" s="16"/>
      <c r="K845" s="16"/>
      <c r="M845" s="17"/>
    </row>
    <row r="846" spans="4:13" ht="12.5" x14ac:dyDescent="0.25">
      <c r="D846" s="8"/>
      <c r="H846" s="16"/>
      <c r="K846" s="16"/>
      <c r="M846" s="17"/>
    </row>
    <row r="847" spans="4:13" ht="12.5" x14ac:dyDescent="0.25">
      <c r="D847" s="8"/>
      <c r="H847" s="16"/>
      <c r="K847" s="16"/>
      <c r="M847" s="17"/>
    </row>
    <row r="848" spans="4:13" ht="12.5" x14ac:dyDescent="0.25">
      <c r="D848" s="8"/>
      <c r="H848" s="16"/>
      <c r="K848" s="16"/>
      <c r="M848" s="17"/>
    </row>
    <row r="849" spans="4:13" ht="12.5" x14ac:dyDescent="0.25">
      <c r="D849" s="8"/>
      <c r="H849" s="16"/>
      <c r="K849" s="16"/>
      <c r="M849" s="17"/>
    </row>
    <row r="850" spans="4:13" ht="12.5" x14ac:dyDescent="0.25">
      <c r="D850" s="8"/>
      <c r="H850" s="16"/>
      <c r="K850" s="16"/>
      <c r="M850" s="17"/>
    </row>
    <row r="851" spans="4:13" ht="12.5" x14ac:dyDescent="0.25">
      <c r="D851" s="8"/>
      <c r="H851" s="16"/>
      <c r="K851" s="16"/>
      <c r="M851" s="17"/>
    </row>
    <row r="852" spans="4:13" ht="12.5" x14ac:dyDescent="0.25">
      <c r="D852" s="8"/>
      <c r="H852" s="16"/>
      <c r="K852" s="16"/>
      <c r="M852" s="17"/>
    </row>
    <row r="853" spans="4:13" ht="12.5" x14ac:dyDescent="0.25">
      <c r="D853" s="8"/>
      <c r="H853" s="16"/>
      <c r="K853" s="16"/>
      <c r="M853" s="17"/>
    </row>
    <row r="854" spans="4:13" ht="12.5" x14ac:dyDescent="0.25">
      <c r="D854" s="8"/>
      <c r="H854" s="16"/>
      <c r="K854" s="16"/>
      <c r="M854" s="17"/>
    </row>
    <row r="855" spans="4:13" ht="12.5" x14ac:dyDescent="0.25">
      <c r="D855" s="8"/>
      <c r="H855" s="16"/>
      <c r="K855" s="16"/>
      <c r="M855" s="17"/>
    </row>
    <row r="856" spans="4:13" ht="12.5" x14ac:dyDescent="0.25">
      <c r="D856" s="8"/>
      <c r="H856" s="16"/>
      <c r="K856" s="16"/>
      <c r="M856" s="17"/>
    </row>
    <row r="857" spans="4:13" ht="12.5" x14ac:dyDescent="0.25">
      <c r="D857" s="8"/>
      <c r="H857" s="16"/>
      <c r="K857" s="16"/>
      <c r="M857" s="17"/>
    </row>
    <row r="858" spans="4:13" ht="12.5" x14ac:dyDescent="0.25">
      <c r="D858" s="8"/>
      <c r="H858" s="16"/>
      <c r="K858" s="16"/>
      <c r="M858" s="17"/>
    </row>
    <row r="859" spans="4:13" ht="12.5" x14ac:dyDescent="0.25">
      <c r="D859" s="8"/>
      <c r="H859" s="16"/>
      <c r="K859" s="16"/>
      <c r="M859" s="17"/>
    </row>
    <row r="860" spans="4:13" ht="12.5" x14ac:dyDescent="0.25">
      <c r="D860" s="8"/>
      <c r="H860" s="16"/>
      <c r="K860" s="16"/>
      <c r="M860" s="17"/>
    </row>
    <row r="861" spans="4:13" ht="12.5" x14ac:dyDescent="0.25">
      <c r="D861" s="8"/>
      <c r="H861" s="16"/>
      <c r="K861" s="16"/>
      <c r="M861" s="17"/>
    </row>
    <row r="862" spans="4:13" ht="12.5" x14ac:dyDescent="0.25">
      <c r="D862" s="8"/>
      <c r="H862" s="16"/>
      <c r="K862" s="16"/>
      <c r="M862" s="17"/>
    </row>
    <row r="863" spans="4:13" ht="12.5" x14ac:dyDescent="0.25">
      <c r="D863" s="8"/>
      <c r="H863" s="16"/>
      <c r="K863" s="16"/>
      <c r="M863" s="17"/>
    </row>
    <row r="864" spans="4:13" ht="12.5" x14ac:dyDescent="0.25">
      <c r="D864" s="8"/>
      <c r="H864" s="16"/>
      <c r="K864" s="16"/>
      <c r="M864" s="17"/>
    </row>
    <row r="865" spans="4:13" ht="12.5" x14ac:dyDescent="0.25">
      <c r="D865" s="8"/>
      <c r="H865" s="16"/>
      <c r="K865" s="16"/>
      <c r="M865" s="17"/>
    </row>
    <row r="866" spans="4:13" ht="12.5" x14ac:dyDescent="0.25">
      <c r="D866" s="8"/>
      <c r="H866" s="16"/>
      <c r="K866" s="16"/>
      <c r="M866" s="17"/>
    </row>
    <row r="867" spans="4:13" ht="12.5" x14ac:dyDescent="0.25">
      <c r="D867" s="8"/>
      <c r="H867" s="16"/>
      <c r="K867" s="16"/>
      <c r="M867" s="17"/>
    </row>
    <row r="868" spans="4:13" ht="12.5" x14ac:dyDescent="0.25">
      <c r="D868" s="8"/>
      <c r="H868" s="16"/>
      <c r="K868" s="16"/>
      <c r="M868" s="17"/>
    </row>
    <row r="869" spans="4:13" ht="12.5" x14ac:dyDescent="0.25">
      <c r="D869" s="8"/>
      <c r="H869" s="16"/>
      <c r="K869" s="16"/>
      <c r="M869" s="17"/>
    </row>
    <row r="870" spans="4:13" ht="12.5" x14ac:dyDescent="0.25">
      <c r="D870" s="8"/>
      <c r="H870" s="16"/>
      <c r="K870" s="16"/>
      <c r="M870" s="17"/>
    </row>
    <row r="871" spans="4:13" ht="12.5" x14ac:dyDescent="0.25">
      <c r="D871" s="8"/>
      <c r="H871" s="16"/>
      <c r="K871" s="16"/>
      <c r="M871" s="17"/>
    </row>
    <row r="872" spans="4:13" ht="12.5" x14ac:dyDescent="0.25">
      <c r="D872" s="8"/>
      <c r="H872" s="16"/>
      <c r="K872" s="16"/>
      <c r="M872" s="17"/>
    </row>
    <row r="873" spans="4:13" ht="12.5" x14ac:dyDescent="0.25">
      <c r="D873" s="8"/>
      <c r="H873" s="16"/>
      <c r="K873" s="16"/>
      <c r="M873" s="17"/>
    </row>
    <row r="874" spans="4:13" ht="12.5" x14ac:dyDescent="0.25">
      <c r="D874" s="8"/>
      <c r="H874" s="16"/>
      <c r="K874" s="16"/>
      <c r="M874" s="17"/>
    </row>
    <row r="875" spans="4:13" ht="12.5" x14ac:dyDescent="0.25">
      <c r="D875" s="8"/>
      <c r="H875" s="16"/>
      <c r="K875" s="16"/>
      <c r="M875" s="17"/>
    </row>
    <row r="876" spans="4:13" ht="12.5" x14ac:dyDescent="0.25">
      <c r="D876" s="8"/>
      <c r="H876" s="16"/>
      <c r="K876" s="16"/>
      <c r="M876" s="17"/>
    </row>
    <row r="877" spans="4:13" ht="12.5" x14ac:dyDescent="0.25">
      <c r="D877" s="8"/>
      <c r="H877" s="16"/>
      <c r="K877" s="16"/>
      <c r="M877" s="17"/>
    </row>
    <row r="878" spans="4:13" ht="12.5" x14ac:dyDescent="0.25">
      <c r="D878" s="8"/>
      <c r="H878" s="16"/>
      <c r="K878" s="16"/>
      <c r="M878" s="17"/>
    </row>
    <row r="879" spans="4:13" ht="12.5" x14ac:dyDescent="0.25">
      <c r="D879" s="8"/>
      <c r="H879" s="16"/>
      <c r="K879" s="16"/>
      <c r="M879" s="17"/>
    </row>
    <row r="880" spans="4:13" ht="12.5" x14ac:dyDescent="0.25">
      <c r="D880" s="8"/>
      <c r="H880" s="16"/>
      <c r="K880" s="16"/>
      <c r="M880" s="17"/>
    </row>
    <row r="881" spans="4:13" ht="12.5" x14ac:dyDescent="0.25">
      <c r="D881" s="8"/>
      <c r="H881" s="16"/>
      <c r="K881" s="16"/>
      <c r="M881" s="17"/>
    </row>
    <row r="882" spans="4:13" ht="12.5" x14ac:dyDescent="0.25">
      <c r="D882" s="8"/>
      <c r="H882" s="16"/>
      <c r="K882" s="16"/>
      <c r="M882" s="17"/>
    </row>
    <row r="883" spans="4:13" ht="12.5" x14ac:dyDescent="0.25">
      <c r="D883" s="8"/>
      <c r="H883" s="16"/>
      <c r="K883" s="16"/>
      <c r="M883" s="17"/>
    </row>
    <row r="884" spans="4:13" ht="12.5" x14ac:dyDescent="0.25">
      <c r="D884" s="8"/>
      <c r="H884" s="16"/>
      <c r="K884" s="16"/>
      <c r="M884" s="17"/>
    </row>
    <row r="885" spans="4:13" ht="12.5" x14ac:dyDescent="0.25">
      <c r="D885" s="8"/>
      <c r="H885" s="16"/>
      <c r="K885" s="16"/>
      <c r="M885" s="17"/>
    </row>
    <row r="886" spans="4:13" ht="12.5" x14ac:dyDescent="0.25">
      <c r="D886" s="8"/>
      <c r="H886" s="16"/>
      <c r="K886" s="16"/>
      <c r="M886" s="17"/>
    </row>
    <row r="887" spans="4:13" ht="12.5" x14ac:dyDescent="0.25">
      <c r="D887" s="8"/>
      <c r="H887" s="16"/>
      <c r="K887" s="16"/>
      <c r="M887" s="17"/>
    </row>
    <row r="888" spans="4:13" ht="12.5" x14ac:dyDescent="0.25">
      <c r="D888" s="8"/>
      <c r="H888" s="16"/>
      <c r="K888" s="16"/>
      <c r="M888" s="17"/>
    </row>
    <row r="889" spans="4:13" ht="12.5" x14ac:dyDescent="0.25">
      <c r="D889" s="8"/>
      <c r="H889" s="16"/>
      <c r="K889" s="16"/>
      <c r="M889" s="17"/>
    </row>
    <row r="890" spans="4:13" ht="12.5" x14ac:dyDescent="0.25">
      <c r="D890" s="8"/>
      <c r="H890" s="16"/>
      <c r="K890" s="16"/>
      <c r="M890" s="17"/>
    </row>
    <row r="891" spans="4:13" ht="12.5" x14ac:dyDescent="0.25">
      <c r="D891" s="8"/>
      <c r="H891" s="16"/>
      <c r="K891" s="16"/>
      <c r="M891" s="17"/>
    </row>
    <row r="892" spans="4:13" ht="12.5" x14ac:dyDescent="0.25">
      <c r="D892" s="8"/>
      <c r="H892" s="16"/>
      <c r="K892" s="16"/>
      <c r="M892" s="17"/>
    </row>
    <row r="893" spans="4:13" ht="12.5" x14ac:dyDescent="0.25">
      <c r="D893" s="8"/>
      <c r="H893" s="16"/>
      <c r="K893" s="16"/>
      <c r="M893" s="17"/>
    </row>
    <row r="894" spans="4:13" ht="12.5" x14ac:dyDescent="0.25">
      <c r="D894" s="8"/>
      <c r="H894" s="16"/>
      <c r="K894" s="16"/>
      <c r="M894" s="17"/>
    </row>
    <row r="895" spans="4:13" ht="12.5" x14ac:dyDescent="0.25">
      <c r="D895" s="8"/>
      <c r="H895" s="16"/>
      <c r="K895" s="16"/>
      <c r="M895" s="17"/>
    </row>
    <row r="896" spans="4:13" ht="12.5" x14ac:dyDescent="0.25">
      <c r="D896" s="8"/>
      <c r="H896" s="16"/>
      <c r="K896" s="16"/>
      <c r="M896" s="17"/>
    </row>
    <row r="897" spans="4:13" ht="12.5" x14ac:dyDescent="0.25">
      <c r="D897" s="8"/>
      <c r="H897" s="16"/>
      <c r="K897" s="16"/>
      <c r="M897" s="17"/>
    </row>
    <row r="898" spans="4:13" ht="12.5" x14ac:dyDescent="0.25">
      <c r="D898" s="8"/>
      <c r="H898" s="16"/>
      <c r="K898" s="16"/>
      <c r="M898" s="17"/>
    </row>
    <row r="899" spans="4:13" ht="12.5" x14ac:dyDescent="0.25">
      <c r="D899" s="8"/>
      <c r="H899" s="16"/>
      <c r="K899" s="16"/>
      <c r="M899" s="17"/>
    </row>
    <row r="900" spans="4:13" ht="12.5" x14ac:dyDescent="0.25">
      <c r="D900" s="8"/>
      <c r="H900" s="16"/>
      <c r="K900" s="16"/>
      <c r="M900" s="17"/>
    </row>
    <row r="901" spans="4:13" ht="12.5" x14ac:dyDescent="0.25">
      <c r="D901" s="8"/>
      <c r="H901" s="16"/>
      <c r="K901" s="16"/>
      <c r="M901" s="17"/>
    </row>
    <row r="902" spans="4:13" ht="12.5" x14ac:dyDescent="0.25">
      <c r="D902" s="8"/>
      <c r="H902" s="16"/>
      <c r="K902" s="16"/>
      <c r="M902" s="17"/>
    </row>
    <row r="903" spans="4:13" ht="12.5" x14ac:dyDescent="0.25">
      <c r="D903" s="8"/>
      <c r="H903" s="16"/>
      <c r="K903" s="16"/>
      <c r="M903" s="17"/>
    </row>
    <row r="904" spans="4:13" ht="12.5" x14ac:dyDescent="0.25">
      <c r="D904" s="8"/>
      <c r="H904" s="16"/>
      <c r="K904" s="16"/>
      <c r="M904" s="17"/>
    </row>
    <row r="905" spans="4:13" ht="12.5" x14ac:dyDescent="0.25">
      <c r="D905" s="8"/>
      <c r="H905" s="16"/>
      <c r="K905" s="16"/>
      <c r="M905" s="17"/>
    </row>
    <row r="906" spans="4:13" ht="12.5" x14ac:dyDescent="0.25">
      <c r="D906" s="8"/>
      <c r="H906" s="16"/>
      <c r="K906" s="16"/>
      <c r="M906" s="17"/>
    </row>
    <row r="907" spans="4:13" ht="12.5" x14ac:dyDescent="0.25">
      <c r="D907" s="8"/>
      <c r="H907" s="16"/>
      <c r="K907" s="16"/>
      <c r="M907" s="17"/>
    </row>
    <row r="908" spans="4:13" ht="12.5" x14ac:dyDescent="0.25">
      <c r="D908" s="8"/>
      <c r="H908" s="16"/>
      <c r="K908" s="16"/>
      <c r="M908" s="17"/>
    </row>
    <row r="909" spans="4:13" ht="12.5" x14ac:dyDescent="0.25">
      <c r="D909" s="8"/>
      <c r="H909" s="16"/>
      <c r="K909" s="16"/>
      <c r="M909" s="17"/>
    </row>
    <row r="910" spans="4:13" ht="12.5" x14ac:dyDescent="0.25">
      <c r="D910" s="8"/>
      <c r="H910" s="16"/>
      <c r="K910" s="16"/>
      <c r="M910" s="17"/>
    </row>
    <row r="911" spans="4:13" ht="12.5" x14ac:dyDescent="0.25">
      <c r="D911" s="8"/>
      <c r="H911" s="16"/>
      <c r="K911" s="16"/>
      <c r="M911" s="17"/>
    </row>
    <row r="912" spans="4:13" ht="12.5" x14ac:dyDescent="0.25">
      <c r="D912" s="8"/>
      <c r="H912" s="16"/>
      <c r="K912" s="16"/>
      <c r="M912" s="17"/>
    </row>
    <row r="913" spans="4:13" ht="12.5" x14ac:dyDescent="0.25">
      <c r="D913" s="8"/>
      <c r="H913" s="16"/>
      <c r="K913" s="16"/>
      <c r="M913" s="17"/>
    </row>
    <row r="914" spans="4:13" ht="12.5" x14ac:dyDescent="0.25">
      <c r="D914" s="8"/>
      <c r="H914" s="16"/>
      <c r="K914" s="16"/>
      <c r="M914" s="17"/>
    </row>
    <row r="915" spans="4:13" ht="12.5" x14ac:dyDescent="0.25">
      <c r="D915" s="8"/>
      <c r="H915" s="16"/>
      <c r="K915" s="16"/>
      <c r="M915" s="17"/>
    </row>
    <row r="916" spans="4:13" ht="12.5" x14ac:dyDescent="0.25">
      <c r="D916" s="8"/>
      <c r="H916" s="16"/>
      <c r="K916" s="16"/>
      <c r="M916" s="17"/>
    </row>
    <row r="917" spans="4:13" ht="12.5" x14ac:dyDescent="0.25">
      <c r="D917" s="8"/>
      <c r="H917" s="16"/>
      <c r="K917" s="16"/>
      <c r="M917" s="17"/>
    </row>
    <row r="918" spans="4:13" ht="12.5" x14ac:dyDescent="0.25">
      <c r="D918" s="8"/>
      <c r="H918" s="16"/>
      <c r="K918" s="16"/>
      <c r="M918" s="17"/>
    </row>
    <row r="919" spans="4:13" ht="12.5" x14ac:dyDescent="0.25">
      <c r="D919" s="8"/>
      <c r="H919" s="16"/>
      <c r="K919" s="16"/>
      <c r="M919" s="17"/>
    </row>
    <row r="920" spans="4:13" ht="12.5" x14ac:dyDescent="0.25">
      <c r="D920" s="8"/>
      <c r="H920" s="16"/>
      <c r="K920" s="16"/>
      <c r="M920" s="17"/>
    </row>
    <row r="921" spans="4:13" ht="12.5" x14ac:dyDescent="0.25">
      <c r="D921" s="8"/>
      <c r="H921" s="16"/>
      <c r="K921" s="16"/>
      <c r="M921" s="17"/>
    </row>
    <row r="922" spans="4:13" ht="12.5" x14ac:dyDescent="0.25">
      <c r="D922" s="8"/>
      <c r="H922" s="16"/>
      <c r="K922" s="16"/>
      <c r="M922" s="17"/>
    </row>
    <row r="923" spans="4:13" ht="12.5" x14ac:dyDescent="0.25">
      <c r="D923" s="8"/>
      <c r="H923" s="16"/>
      <c r="K923" s="16"/>
      <c r="M923" s="17"/>
    </row>
    <row r="924" spans="4:13" ht="12.5" x14ac:dyDescent="0.25">
      <c r="D924" s="8"/>
      <c r="H924" s="16"/>
      <c r="K924" s="16"/>
      <c r="M924" s="17"/>
    </row>
    <row r="925" spans="4:13" ht="12.5" x14ac:dyDescent="0.25">
      <c r="D925" s="8"/>
      <c r="H925" s="16"/>
      <c r="K925" s="16"/>
      <c r="M925" s="17"/>
    </row>
    <row r="926" spans="4:13" ht="12.5" x14ac:dyDescent="0.25">
      <c r="D926" s="8"/>
      <c r="H926" s="16"/>
      <c r="K926" s="16"/>
      <c r="M926" s="17"/>
    </row>
    <row r="927" spans="4:13" ht="12.5" x14ac:dyDescent="0.25">
      <c r="D927" s="8"/>
      <c r="H927" s="16"/>
      <c r="K927" s="16"/>
      <c r="M927" s="17"/>
    </row>
    <row r="928" spans="4:13" ht="12.5" x14ac:dyDescent="0.25">
      <c r="D928" s="8"/>
      <c r="H928" s="16"/>
      <c r="K928" s="16"/>
      <c r="M928" s="17"/>
    </row>
    <row r="929" spans="4:13" ht="12.5" x14ac:dyDescent="0.25">
      <c r="D929" s="8"/>
      <c r="H929" s="16"/>
      <c r="K929" s="16"/>
      <c r="M929" s="17"/>
    </row>
    <row r="930" spans="4:13" ht="12.5" x14ac:dyDescent="0.25">
      <c r="D930" s="8"/>
      <c r="H930" s="16"/>
      <c r="K930" s="16"/>
      <c r="M930" s="17"/>
    </row>
    <row r="931" spans="4:13" ht="12.5" x14ac:dyDescent="0.25">
      <c r="D931" s="8"/>
      <c r="H931" s="16"/>
      <c r="K931" s="16"/>
      <c r="M931" s="17"/>
    </row>
    <row r="932" spans="4:13" ht="12.5" x14ac:dyDescent="0.25">
      <c r="D932" s="8"/>
      <c r="H932" s="16"/>
      <c r="K932" s="16"/>
      <c r="M932" s="17"/>
    </row>
    <row r="933" spans="4:13" ht="12.5" x14ac:dyDescent="0.25">
      <c r="D933" s="8"/>
      <c r="H933" s="16"/>
      <c r="K933" s="16"/>
      <c r="M933" s="17"/>
    </row>
    <row r="934" spans="4:13" ht="12.5" x14ac:dyDescent="0.25">
      <c r="D934" s="8"/>
      <c r="H934" s="16"/>
      <c r="K934" s="16"/>
      <c r="M934" s="17"/>
    </row>
    <row r="935" spans="4:13" ht="12.5" x14ac:dyDescent="0.25">
      <c r="D935" s="8"/>
      <c r="H935" s="16"/>
      <c r="K935" s="16"/>
      <c r="M935" s="17"/>
    </row>
    <row r="936" spans="4:13" ht="12.5" x14ac:dyDescent="0.25">
      <c r="D936" s="8"/>
      <c r="H936" s="16"/>
      <c r="K936" s="16"/>
      <c r="M936" s="17"/>
    </row>
    <row r="937" spans="4:13" ht="12.5" x14ac:dyDescent="0.25">
      <c r="D937" s="8"/>
      <c r="H937" s="16"/>
      <c r="K937" s="16"/>
      <c r="M937" s="17"/>
    </row>
    <row r="938" spans="4:13" ht="12.5" x14ac:dyDescent="0.25">
      <c r="D938" s="8"/>
      <c r="H938" s="16"/>
      <c r="K938" s="16"/>
      <c r="M938" s="17"/>
    </row>
    <row r="939" spans="4:13" ht="12.5" x14ac:dyDescent="0.25">
      <c r="D939" s="8"/>
      <c r="H939" s="16"/>
      <c r="K939" s="16"/>
      <c r="M939" s="17"/>
    </row>
    <row r="940" spans="4:13" ht="12.5" x14ac:dyDescent="0.25">
      <c r="D940" s="8"/>
      <c r="H940" s="16"/>
      <c r="K940" s="16"/>
      <c r="M940" s="17"/>
    </row>
    <row r="941" spans="4:13" ht="12.5" x14ac:dyDescent="0.25">
      <c r="D941" s="8"/>
      <c r="H941" s="16"/>
      <c r="K941" s="16"/>
      <c r="M941" s="17"/>
    </row>
    <row r="942" spans="4:13" ht="12.5" x14ac:dyDescent="0.25">
      <c r="D942" s="8"/>
      <c r="H942" s="16"/>
      <c r="K942" s="16"/>
      <c r="M942" s="17"/>
    </row>
    <row r="943" spans="4:13" ht="12.5" x14ac:dyDescent="0.25">
      <c r="D943" s="8"/>
      <c r="H943" s="16"/>
      <c r="K943" s="16"/>
      <c r="M943" s="17"/>
    </row>
    <row r="944" spans="4:13" ht="12.5" x14ac:dyDescent="0.25">
      <c r="D944" s="8"/>
      <c r="H944" s="16"/>
      <c r="K944" s="16"/>
      <c r="M944" s="17"/>
    </row>
    <row r="945" spans="4:13" ht="12.5" x14ac:dyDescent="0.25">
      <c r="D945" s="8"/>
      <c r="H945" s="16"/>
      <c r="K945" s="16"/>
      <c r="M945" s="17"/>
    </row>
    <row r="946" spans="4:13" ht="12.5" x14ac:dyDescent="0.25">
      <c r="D946" s="8"/>
      <c r="H946" s="16"/>
      <c r="K946" s="16"/>
      <c r="M946" s="17"/>
    </row>
    <row r="947" spans="4:13" ht="12.5" x14ac:dyDescent="0.25">
      <c r="D947" s="8"/>
      <c r="H947" s="16"/>
      <c r="K947" s="16"/>
      <c r="M947" s="17"/>
    </row>
    <row r="948" spans="4:13" ht="12.5" x14ac:dyDescent="0.25">
      <c r="D948" s="8"/>
      <c r="H948" s="16"/>
      <c r="K948" s="16"/>
      <c r="M948" s="17"/>
    </row>
    <row r="949" spans="4:13" ht="12.5" x14ac:dyDescent="0.25">
      <c r="D949" s="8"/>
      <c r="H949" s="16"/>
      <c r="K949" s="16"/>
      <c r="M949" s="17"/>
    </row>
    <row r="950" spans="4:13" ht="12.5" x14ac:dyDescent="0.25">
      <c r="D950" s="8"/>
      <c r="H950" s="16"/>
      <c r="K950" s="16"/>
      <c r="M950" s="17"/>
    </row>
    <row r="951" spans="4:13" ht="12.5" x14ac:dyDescent="0.25">
      <c r="D951" s="8"/>
      <c r="H951" s="16"/>
      <c r="K951" s="16"/>
      <c r="M951" s="17"/>
    </row>
    <row r="952" spans="4:13" ht="12.5" x14ac:dyDescent="0.25">
      <c r="D952" s="8"/>
      <c r="H952" s="16"/>
      <c r="K952" s="16"/>
      <c r="M952" s="17"/>
    </row>
    <row r="953" spans="4:13" ht="12.5" x14ac:dyDescent="0.25">
      <c r="D953" s="8"/>
      <c r="H953" s="16"/>
      <c r="K953" s="16"/>
      <c r="M953" s="17"/>
    </row>
    <row r="954" spans="4:13" ht="12.5" x14ac:dyDescent="0.25">
      <c r="D954" s="8"/>
      <c r="H954" s="16"/>
      <c r="K954" s="16"/>
      <c r="M954" s="17"/>
    </row>
    <row r="955" spans="4:13" ht="12.5" x14ac:dyDescent="0.25">
      <c r="D955" s="8"/>
      <c r="H955" s="16"/>
      <c r="K955" s="16"/>
      <c r="M955" s="17"/>
    </row>
    <row r="956" spans="4:13" ht="12.5" x14ac:dyDescent="0.25">
      <c r="D956" s="8"/>
      <c r="H956" s="16"/>
      <c r="K956" s="16"/>
      <c r="M956" s="17"/>
    </row>
    <row r="957" spans="4:13" ht="12.5" x14ac:dyDescent="0.25">
      <c r="D957" s="8"/>
      <c r="H957" s="16"/>
      <c r="K957" s="16"/>
      <c r="M957" s="17"/>
    </row>
    <row r="958" spans="4:13" ht="12.5" x14ac:dyDescent="0.25">
      <c r="D958" s="8"/>
      <c r="H958" s="16"/>
      <c r="K958" s="16"/>
      <c r="M958" s="17"/>
    </row>
    <row r="959" spans="4:13" ht="12.5" x14ac:dyDescent="0.25">
      <c r="D959" s="8"/>
      <c r="H959" s="16"/>
      <c r="K959" s="16"/>
      <c r="M959" s="17"/>
    </row>
    <row r="960" spans="4:13" ht="12.5" x14ac:dyDescent="0.25">
      <c r="D960" s="8"/>
      <c r="H960" s="16"/>
      <c r="K960" s="16"/>
      <c r="M960" s="17"/>
    </row>
    <row r="961" spans="4:13" ht="12.5" x14ac:dyDescent="0.25">
      <c r="D961" s="8"/>
      <c r="H961" s="16"/>
      <c r="K961" s="16"/>
      <c r="M961" s="17"/>
    </row>
    <row r="962" spans="4:13" ht="12.5" x14ac:dyDescent="0.25">
      <c r="D962" s="8"/>
      <c r="H962" s="16"/>
      <c r="K962" s="16"/>
      <c r="M962" s="17"/>
    </row>
    <row r="963" spans="4:13" ht="12.5" x14ac:dyDescent="0.25">
      <c r="D963" s="8"/>
      <c r="H963" s="16"/>
      <c r="K963" s="16"/>
      <c r="M963" s="17"/>
    </row>
    <row r="964" spans="4:13" ht="12.5" x14ac:dyDescent="0.25">
      <c r="D964" s="8"/>
      <c r="H964" s="16"/>
      <c r="K964" s="16"/>
      <c r="M964" s="17"/>
    </row>
    <row r="965" spans="4:13" ht="12.5" x14ac:dyDescent="0.25">
      <c r="D965" s="8"/>
      <c r="H965" s="16"/>
      <c r="K965" s="16"/>
      <c r="M965" s="17"/>
    </row>
    <row r="966" spans="4:13" ht="12.5" x14ac:dyDescent="0.25">
      <c r="D966" s="8"/>
      <c r="H966" s="16"/>
      <c r="K966" s="16"/>
      <c r="M966" s="17"/>
    </row>
    <row r="967" spans="4:13" ht="12.5" x14ac:dyDescent="0.25">
      <c r="D967" s="8"/>
      <c r="H967" s="16"/>
      <c r="K967" s="16"/>
      <c r="M967" s="17"/>
    </row>
    <row r="968" spans="4:13" ht="12.5" x14ac:dyDescent="0.25">
      <c r="D968" s="8"/>
      <c r="H968" s="16"/>
      <c r="K968" s="16"/>
      <c r="M968" s="17"/>
    </row>
    <row r="969" spans="4:13" ht="12.5" x14ac:dyDescent="0.25">
      <c r="D969" s="8"/>
      <c r="H969" s="16"/>
      <c r="K969" s="16"/>
      <c r="M969" s="17"/>
    </row>
    <row r="970" spans="4:13" ht="12.5" x14ac:dyDescent="0.25">
      <c r="D970" s="8"/>
      <c r="H970" s="16"/>
      <c r="K970" s="16"/>
      <c r="M970" s="17"/>
    </row>
    <row r="971" spans="4:13" ht="12.5" x14ac:dyDescent="0.25">
      <c r="D971" s="8"/>
      <c r="H971" s="16"/>
      <c r="K971" s="16"/>
      <c r="M971" s="17"/>
    </row>
    <row r="972" spans="4:13" ht="12.5" x14ac:dyDescent="0.25">
      <c r="D972" s="8"/>
      <c r="H972" s="16"/>
      <c r="K972" s="16"/>
      <c r="M972" s="17"/>
    </row>
    <row r="973" spans="4:13" ht="12.5" x14ac:dyDescent="0.25">
      <c r="D973" s="8"/>
      <c r="H973" s="16"/>
      <c r="K973" s="16"/>
      <c r="M973" s="17"/>
    </row>
    <row r="974" spans="4:13" ht="12.5" x14ac:dyDescent="0.25">
      <c r="D974" s="8"/>
      <c r="H974" s="16"/>
      <c r="K974" s="16"/>
      <c r="M974" s="17"/>
    </row>
    <row r="975" spans="4:13" ht="12.5" x14ac:dyDescent="0.25">
      <c r="D975" s="8"/>
      <c r="H975" s="16"/>
      <c r="K975" s="16"/>
      <c r="M975" s="17"/>
    </row>
    <row r="976" spans="4:13" ht="12.5" x14ac:dyDescent="0.25">
      <c r="D976" s="8"/>
      <c r="H976" s="16"/>
      <c r="K976" s="16"/>
      <c r="M976" s="17"/>
    </row>
    <row r="977" spans="4:13" ht="12.5" x14ac:dyDescent="0.25">
      <c r="D977" s="8"/>
      <c r="H977" s="16"/>
      <c r="K977" s="16"/>
      <c r="M977" s="17"/>
    </row>
    <row r="978" spans="4:13" ht="12.5" x14ac:dyDescent="0.25">
      <c r="D978" s="8"/>
      <c r="H978" s="16"/>
      <c r="K978" s="16"/>
      <c r="M978" s="17"/>
    </row>
    <row r="979" spans="4:13" ht="12.5" x14ac:dyDescent="0.25">
      <c r="D979" s="8"/>
      <c r="H979" s="16"/>
      <c r="K979" s="16"/>
      <c r="M979" s="17"/>
    </row>
    <row r="980" spans="4:13" ht="12.5" x14ac:dyDescent="0.25">
      <c r="D980" s="8"/>
      <c r="H980" s="16"/>
      <c r="K980" s="16"/>
      <c r="M980" s="17"/>
    </row>
    <row r="981" spans="4:13" ht="12.5" x14ac:dyDescent="0.25">
      <c r="D981" s="8"/>
      <c r="H981" s="16"/>
      <c r="K981" s="16"/>
      <c r="M981" s="17"/>
    </row>
    <row r="982" spans="4:13" ht="12.5" x14ac:dyDescent="0.25">
      <c r="D982" s="8"/>
      <c r="H982" s="16"/>
      <c r="K982" s="16"/>
      <c r="M982" s="17"/>
    </row>
    <row r="983" spans="4:13" ht="12.5" x14ac:dyDescent="0.25">
      <c r="D983" s="8"/>
      <c r="H983" s="16"/>
      <c r="K983" s="16"/>
      <c r="M983" s="17"/>
    </row>
    <row r="984" spans="4:13" ht="12.5" x14ac:dyDescent="0.25">
      <c r="D984" s="8"/>
      <c r="H984" s="16"/>
      <c r="K984" s="16"/>
      <c r="M984" s="17"/>
    </row>
    <row r="985" spans="4:13" ht="12.5" x14ac:dyDescent="0.25">
      <c r="D985" s="8"/>
      <c r="H985" s="16"/>
      <c r="K985" s="16"/>
      <c r="M985" s="17"/>
    </row>
    <row r="986" spans="4:13" ht="12.5" x14ac:dyDescent="0.25">
      <c r="D986" s="8"/>
      <c r="H986" s="16"/>
      <c r="K986" s="16"/>
      <c r="M986" s="17"/>
    </row>
    <row r="987" spans="4:13" ht="12.5" x14ac:dyDescent="0.25">
      <c r="D987" s="8"/>
      <c r="H987" s="16"/>
      <c r="K987" s="16"/>
      <c r="M987" s="17"/>
    </row>
    <row r="988" spans="4:13" ht="12.5" x14ac:dyDescent="0.25">
      <c r="D988" s="8"/>
      <c r="H988" s="16"/>
      <c r="K988" s="16"/>
      <c r="M988" s="17"/>
    </row>
    <row r="989" spans="4:13" ht="12.5" x14ac:dyDescent="0.25">
      <c r="D989" s="8"/>
      <c r="H989" s="16"/>
      <c r="K989" s="16"/>
      <c r="M989" s="17"/>
    </row>
    <row r="990" spans="4:13" ht="12.5" x14ac:dyDescent="0.25">
      <c r="D990" s="8"/>
      <c r="H990" s="16"/>
      <c r="K990" s="16"/>
      <c r="M990" s="17"/>
    </row>
    <row r="991" spans="4:13" ht="12.5" x14ac:dyDescent="0.25">
      <c r="D991" s="8"/>
      <c r="H991" s="16"/>
      <c r="K991" s="16"/>
      <c r="M991" s="17"/>
    </row>
    <row r="992" spans="4:13" ht="12.5" x14ac:dyDescent="0.25">
      <c r="D992" s="8"/>
      <c r="H992" s="16"/>
      <c r="K992" s="16"/>
      <c r="M992" s="17"/>
    </row>
    <row r="993" spans="4:13" ht="12.5" x14ac:dyDescent="0.25">
      <c r="D993" s="8"/>
      <c r="H993" s="16"/>
      <c r="K993" s="16"/>
      <c r="M993" s="17"/>
    </row>
    <row r="994" spans="4:13" ht="12.5" x14ac:dyDescent="0.25">
      <c r="D994" s="8"/>
      <c r="H994" s="16"/>
      <c r="K994" s="16"/>
      <c r="M994" s="17"/>
    </row>
    <row r="995" spans="4:13" ht="12.5" x14ac:dyDescent="0.25">
      <c r="D995" s="8"/>
      <c r="H995" s="16"/>
      <c r="K995" s="16"/>
      <c r="M995" s="17"/>
    </row>
    <row r="996" spans="4:13" ht="12.5" x14ac:dyDescent="0.25">
      <c r="D996" s="8"/>
      <c r="H996" s="16"/>
      <c r="K996" s="16"/>
      <c r="M996" s="17"/>
    </row>
    <row r="997" spans="4:13" ht="12.5" x14ac:dyDescent="0.25">
      <c r="D997" s="8"/>
      <c r="H997" s="16"/>
      <c r="K997" s="16"/>
      <c r="M997" s="17"/>
    </row>
    <row r="998" spans="4:13" ht="12.5" x14ac:dyDescent="0.25">
      <c r="D998" s="8"/>
      <c r="H998" s="16"/>
      <c r="K998" s="16"/>
      <c r="M998" s="17"/>
    </row>
    <row r="999" spans="4:13" ht="12.5" x14ac:dyDescent="0.25">
      <c r="D999" s="8"/>
      <c r="H999" s="16"/>
      <c r="K999" s="16"/>
      <c r="M999" s="17"/>
    </row>
    <row r="1000" spans="4:13" ht="12.5" x14ac:dyDescent="0.25">
      <c r="D1000" s="8"/>
      <c r="H1000" s="16"/>
      <c r="K1000" s="16"/>
      <c r="M1000" s="17"/>
    </row>
    <row r="1001" spans="4:13" ht="12.5" x14ac:dyDescent="0.25">
      <c r="D1001" s="8"/>
      <c r="H1001" s="16"/>
      <c r="K1001" s="16"/>
      <c r="M1001" s="17"/>
    </row>
  </sheetData>
  <mergeCells count="3">
    <mergeCell ref="H1:J1"/>
    <mergeCell ref="K1:M1"/>
    <mergeCell ref="E1:G1"/>
  </mergeCells>
  <pageMargins left="0.7" right="0.7" top="0.75" bottom="0.75" header="0.3" footer="0.3"/>
  <legacy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469C1D93-9399-4439-8834-9136AB3E9F7C}">
            <xm:f>$M4&lt;'Multi-Model'!$AH5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8" id="{9E40EFE3-BBAD-4965-A087-5AC3EE2B6885}">
            <xm:f>$M4&gt;'Multi-Model'!$AN5</xm:f>
            <x14:dxf>
              <fill>
                <patternFill>
                  <bgColor theme="5" tint="0.79998168889431442"/>
                </patternFill>
              </fill>
            </x14:dxf>
          </x14:cfRule>
          <xm:sqref>M4:M108</xm:sqref>
        </x14:conditionalFormatting>
        <x14:conditionalFormatting xmlns:xm="http://schemas.microsoft.com/office/excel/2006/main">
          <x14:cfRule type="expression" priority="1" id="{45DF83DB-62F3-448A-BD21-15669C9CDEBF}">
            <xm:f>$I4&gt;'Multi-Model'!$AJ5</xm:f>
            <x14:dxf>
              <fill>
                <patternFill>
                  <bgColor theme="5" tint="0.79998168889431442"/>
                </patternFill>
              </fill>
            </x14:dxf>
          </x14:cfRule>
          <x14:cfRule type="expression" priority="2" id="{84827C8B-BF83-4526-B158-2FC5C89599A1}">
            <xm:f>$I4&lt;'Multi-Model'!$AD5</xm:f>
            <x14:dxf>
              <fill>
                <patternFill>
                  <bgColor theme="4" tint="0.79998168889431442"/>
                </patternFill>
              </fill>
            </x14:dxf>
          </x14:cfRule>
          <xm:sqref>I4:I108</xm:sqref>
        </x14:conditionalFormatting>
        <x14:conditionalFormatting xmlns:xm="http://schemas.microsoft.com/office/excel/2006/main">
          <x14:cfRule type="expression" priority="3" id="{40F4CEA7-6BBD-497A-B82C-05AA07B76698}">
            <xm:f>$K4&lt;'Multi-Model'!$AF5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0" id="{B2EC9525-2F09-45BB-8CE3-0C3771140058}">
            <xm:f>$K4&gt;'Multi-Model'!$AL5</xm:f>
            <x14:dxf>
              <fill>
                <patternFill>
                  <bgColor theme="5" tint="0.79998168889431442"/>
                </patternFill>
              </fill>
            </x14:dxf>
          </x14:cfRule>
          <xm:sqref>K4:K108</xm:sqref>
        </x14:conditionalFormatting>
        <x14:conditionalFormatting xmlns:xm="http://schemas.microsoft.com/office/excel/2006/main">
          <x14:cfRule type="expression" priority="5" id="{A904EDF5-600C-41A1-9364-3B77D34C050D}">
            <xm:f>$L4&lt;'Multi-Model'!$AG5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9" id="{13C3C3AB-9EDB-4B7E-B9C2-A4B6234E444B}">
            <xm:f>$L4&gt;'Multi-Model'!$AM5</xm:f>
            <x14:dxf>
              <fill>
                <patternFill>
                  <bgColor theme="5" tint="0.79998168889431442"/>
                </patternFill>
              </fill>
            </x14:dxf>
          </x14:cfRule>
          <xm:sqref>L4:L108</xm:sqref>
        </x14:conditionalFormatting>
        <x14:conditionalFormatting xmlns:xm="http://schemas.microsoft.com/office/excel/2006/main">
          <x14:cfRule type="expression" priority="6" id="{FD8512F8-EC03-4159-9F85-32535B59F49E}">
            <xm:f>$J4&lt;'Multi-Model'!$AE5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1" id="{214441EB-D810-4BBB-8FF4-BD2653113363}">
            <xm:f>$J4&gt;'Multi-Model'!$AK5</xm:f>
            <x14:dxf>
              <fill>
                <patternFill>
                  <bgColor theme="5" tint="0.79998168889431442"/>
                </patternFill>
              </fill>
            </x14:dxf>
          </x14:cfRule>
          <xm:sqref>J4:J108</xm:sqref>
        </x14:conditionalFormatting>
        <x14:conditionalFormatting xmlns:xm="http://schemas.microsoft.com/office/excel/2006/main">
          <x14:cfRule type="expression" priority="7" id="{645396D2-E87F-4475-9DB2-ED71D907B899}">
            <xm:f>$H4&lt;'Multi-Model'!$AC5</xm:f>
            <x14:dxf>
              <fill>
                <patternFill>
                  <bgColor theme="4" tint="0.79998168889431442"/>
                </patternFill>
              </fill>
            </x14:dxf>
          </x14:cfRule>
          <x14:cfRule type="expression" priority="12" id="{822031B6-BA5E-4AC4-AF99-EB9229208902}">
            <xm:f>$H4&gt;'Multi-Model'!$AI5</xm:f>
            <x14:dxf>
              <fill>
                <patternFill>
                  <bgColor theme="5" tint="0.79998168889431442"/>
                </patternFill>
              </fill>
            </x14:dxf>
          </x14:cfRule>
          <xm:sqref>H4:H108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26</vt:i4>
      </vt:variant>
    </vt:vector>
  </HeadingPairs>
  <TitlesOfParts>
    <vt:vector size="26" baseType="lpstr">
      <vt:lpstr>StoryMap</vt:lpstr>
      <vt:lpstr>County name</vt:lpstr>
      <vt:lpstr>Observation-gridMET</vt:lpstr>
      <vt:lpstr>Observations-PRISM</vt:lpstr>
      <vt:lpstr>Multi-Model</vt:lpstr>
      <vt:lpstr>bcc-csm-1</vt:lpstr>
      <vt:lpstr>bcc-csm1-1-m</vt:lpstr>
      <vt:lpstr>BNU-ESM</vt:lpstr>
      <vt:lpstr>CanESM2</vt:lpstr>
      <vt:lpstr>CCSM4</vt:lpstr>
      <vt:lpstr>CNRM-CM5</vt:lpstr>
      <vt:lpstr>CSIRO-Mk3-6-0</vt:lpstr>
      <vt:lpstr>GFDL-ESM2G</vt:lpstr>
      <vt:lpstr>GFDL-ESM2M</vt:lpstr>
      <vt:lpstr>HadGEM2-CC</vt:lpstr>
      <vt:lpstr>HadGEM2-ES</vt:lpstr>
      <vt:lpstr>inmcm4</vt:lpstr>
      <vt:lpstr>IPSL-CM5A-LR</vt:lpstr>
      <vt:lpstr>IPSL-CM5A-MR</vt:lpstr>
      <vt:lpstr>IPSL-MC5B-LR</vt:lpstr>
      <vt:lpstr>MIROC5</vt:lpstr>
      <vt:lpstr>MIROC-ESM</vt:lpstr>
      <vt:lpstr>MIROC-ESM-CHEM</vt:lpstr>
      <vt:lpstr>MRI-CGCM3</vt:lpstr>
      <vt:lpstr>NorESM1-M</vt:lpstr>
      <vt:lpstr>MACA Models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Ashly McFarlane</dc:creator>
  <cp:lastModifiedBy>Kelly Suttles</cp:lastModifiedBy>
  <dcterms:created xsi:type="dcterms:W3CDTF">2021-12-19T17:57:23Z</dcterms:created>
  <dcterms:modified xsi:type="dcterms:W3CDTF">2022-08-17T14:34:27Z</dcterms:modified>
</cp:coreProperties>
</file>